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370" windowWidth="19035" windowHeight="9675" tabRatio="718" firstSheet="1" activeTab="1"/>
  </bookViews>
  <sheets>
    <sheet name="Справочник Вид продукции" sheetId="5" state="hidden" r:id="rId1"/>
    <sheet name="Лист1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4525" calcMode="autoNoTable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L118" i="18" l="1"/>
  <c r="L109" i="18"/>
  <c r="L105" i="18"/>
  <c r="L86" i="18"/>
  <c r="L85" i="18"/>
  <c r="L82" i="18"/>
  <c r="L80" i="18"/>
  <c r="L77" i="18"/>
  <c r="L72" i="18"/>
  <c r="L71" i="18"/>
  <c r="L69" i="18"/>
  <c r="L68" i="18"/>
  <c r="L66" i="18"/>
  <c r="L64" i="18"/>
  <c r="L61" i="18"/>
  <c r="L98" i="18" s="1"/>
  <c r="L59" i="18"/>
  <c r="L35" i="18"/>
  <c r="L29" i="18"/>
  <c r="L120" i="18" l="1"/>
</calcChain>
</file>

<file path=xl/comments1.xml><?xml version="1.0" encoding="utf-8"?>
<comments xmlns="http://schemas.openxmlformats.org/spreadsheetml/2006/main">
  <authors>
    <author>Gorina-MA</author>
  </authors>
  <commentList>
    <comment ref="L61" authorId="0">
      <text>
        <r>
          <rPr>
            <b/>
            <sz val="8"/>
            <color indexed="81"/>
            <rFont val="Tahoma"/>
            <charset val="1"/>
          </rPr>
          <t>Gorina-MA:</t>
        </r>
        <r>
          <rPr>
            <sz val="8"/>
            <color indexed="81"/>
            <rFont val="Tahoma"/>
            <charset val="1"/>
          </rPr>
          <t xml:space="preserve">
876,5
</t>
        </r>
      </text>
    </comment>
  </commentList>
</comments>
</file>

<file path=xl/sharedStrings.xml><?xml version="1.0" encoding="utf-8"?>
<sst xmlns="http://schemas.openxmlformats.org/spreadsheetml/2006/main" count="962" uniqueCount="406">
  <si>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</si>
  <si>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</si>
  <si>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</si>
  <si>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</si>
  <si>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</si>
  <si>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</si>
  <si>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</si>
  <si>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</si>
  <si>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</si>
  <si>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</si>
  <si>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</si>
  <si>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</si>
  <si>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</si>
  <si>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</si>
  <si>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</si>
  <si>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</si>
  <si>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</si>
  <si>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Единица измерения</t>
  </si>
  <si>
    <t>наименование</t>
  </si>
  <si>
    <t>Предмет договора</t>
  </si>
  <si>
    <t>Условия договора</t>
  </si>
  <si>
    <t>Код по ОКВЭД</t>
  </si>
  <si>
    <t>Код по ОКДП</t>
  </si>
  <si>
    <t>Код по ОКЕИ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</si>
  <si>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</si>
  <si>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</si>
  <si>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</si>
  <si>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</si>
  <si>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</si>
  <si>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</si>
  <si>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Порядковый номер</t>
  </si>
  <si>
    <t>Способ закупки</t>
  </si>
  <si>
    <t>Закупка
в электронной форме</t>
  </si>
  <si>
    <t>Минимально необходимые требования, предъявляемые
к закупаемым товарам (работам, услугам)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</si>
  <si>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</si>
  <si>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</si>
  <si>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лота)(тыс. руб. без НДС)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</si>
  <si>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</si>
  <si>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</si>
  <si>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</si>
  <si>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</si>
  <si>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</si>
  <si>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</si>
  <si>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</si>
  <si>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 xml:space="preserve">ИТОГО  </t>
  </si>
  <si>
    <t>(Ф.И.О., должность руководителя (уполномоченного лица) заказчика)</t>
  </si>
  <si>
    <t>(подпись)</t>
  </si>
  <si>
    <t>М.П.</t>
  </si>
  <si>
    <t xml:space="preserve">
1. В столбцах 2 - 3 указывается идентификационный код закупки, состоящий из кодов Общероссийского классификатора видов экономической деятельности (ОКВЭД) с обязательным заполнением разделов, подразделов и рекомендуемым заполнением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 и рекомендуемым заполнением групп и подгрупп видов экономической деятельности, классов и подклассов продукции и услуг, а также видов продукции и услуг.
2. В столбце 4 указывается наименование товара, работы или услуги (предмет договора).
3. В столбце 5 указываются минимально необходимые требования, предъявляемые к предмету договора, включая функциональные, технические, качественные характеристики и эксплуатационные характеристики предмета договора, позволяющие идентифицировать предмет договора (при необходимости).
4. В столбце 6-7 указываются единица измерения товаров, работ, услуг, запланированных к закупке.
5. В столбце 8 указываются сведения о количестве товаров, объеме работ, услуг, запланированных к закупке, в натуральном выражении.
6. В столбце 9-10 указывается регион поставки товаров, выполнения работ, оказания услуг.
7. В столбце 11 указываются сведения о планируемом объеме денежных средств. (в тыс.руб. без НДС)
8. В столбце 12 указывается планируемая дата или период (например, еженедельно, ежемесячно и т.п.) размещения на официальном сайте извещения о проведении закупки (в формате мм.гггг).
9. В столбце 13 указывается планируемый срок исполнения договора (в формате мм.гггг).
10. В столбце 14 указывается способ осуществления закупки.
11.  В столбцах 15 указывается форма осуществления закупки (электронная, неэлектронная).
В случае если период исполнения договора превышает срок, на который утверждаются планы закупок (долгосрочные договоры), в планы закупок также включаются сведения на весь период осуществления закупки до момента исполнения договора.
</t>
  </si>
  <si>
    <t xml:space="preserve">Годовая комплексная программа (план) закупок </t>
  </si>
  <si>
    <t>на 2014 год</t>
  </si>
  <si>
    <t>г. Пенза, ул. Гагарина, 11 б</t>
  </si>
  <si>
    <t>Gorina-MA@penza.tns-e.ru</t>
  </si>
  <si>
    <t>1.1 Материалы/ОС</t>
  </si>
  <si>
    <t>Поставка аккумуляторов стартерных</t>
  </si>
  <si>
    <t>ИТОГО</t>
  </si>
  <si>
    <t>1.2 Услуги</t>
  </si>
  <si>
    <t>2. Продукция административно-хозяйственного назначения, Эксплуатационные расходы</t>
  </si>
  <si>
    <t>2.1 Материалы/ОС</t>
  </si>
  <si>
    <t>2.2 Услуги</t>
  </si>
  <si>
    <t>Аренда недвижимого имущества, расположенного по адресу: г. Н-Ломов, ул. Московская, 85</t>
  </si>
  <si>
    <t>Возмещение эксплуатационных (коммунальных) услуг по арендованному зданию, расположенному по адресу: г. Н-Ломов, ул. Московская, 85</t>
  </si>
  <si>
    <t>Аренда недвижимого имущества, расположенного по адресу пгт. Земетчино, ул. Ленина, 155</t>
  </si>
  <si>
    <t>Аренда недвижимого имущества, расположенного по адресу: г. Белинский, Комсомольская площадь, 12</t>
  </si>
  <si>
    <t>Аренда недвижимого имущества, расположенного по адресу: пгт. Пачелма, ул. Драгунова, 15</t>
  </si>
  <si>
    <t>Аренда недвижимого имущества, расположенного по адресу: г. Сердобск, ул. Ленина, 88</t>
  </si>
  <si>
    <t>Аренда недвижимого имущества, расположенного по адресу: рп. Тамала, ул. Коммунистическая, 24а</t>
  </si>
  <si>
    <t>Аренда недвижимого имущества, расположенного по адресу: рп. Беково, ул.Советская, 38 О</t>
  </si>
  <si>
    <t>Аренда недвижимого имущества, расположенного по адресу: с. М-Сердоба, ул. Советская, 17-3</t>
  </si>
  <si>
    <t>Аренда недвижимого имущества, расположенного по адресу: г. Пенза, ул. Володарского,70</t>
  </si>
  <si>
    <t>Аренда недвижимого имущества, расположенного по адресу г. Пенза, ул. Окружная, 27 В</t>
  </si>
  <si>
    <t>Аренда недвижимого имущества, расположенного по адресу: г. Пенза, проспект Строителей, 134 А</t>
  </si>
  <si>
    <t>Аренда недвижимого имущества, расположенного по адресу: г. Пенза, ул. Терновского, 160 Б</t>
  </si>
  <si>
    <t>Аренда недвижимого имущества, расположенного по адресу: рп. Лунино, ул. Кооперативная, 46 В</t>
  </si>
  <si>
    <t>Аренда недвижимого имущества, расположенного по адресу: с. Бессоновка, ул. Комсомольская,13</t>
  </si>
  <si>
    <t>Аренда недвижимого имущества, расположенного по адресу: рп. Мокшан, ул. Советская, 32</t>
  </si>
  <si>
    <t>Аренда недвижимого имущества, расположенного по адресу: с. Русский Камешкир, ул. Радищева, 11</t>
  </si>
  <si>
    <t>Аренда недвижимого имущества, расположенного по адресу: г. Городище, ул. Советская, 6</t>
  </si>
  <si>
    <t>Аренда недвижимого имущества, расположенного по адресу:с. Неверкино, ул. Куйбышева, 18</t>
  </si>
  <si>
    <t>Аренда недвижимого имущества, расположенного по адресу: г. Никольск, ул. Комсомольская, 27</t>
  </si>
  <si>
    <t>Аренда недвижимого имущества, расположенного по адресу: рп. Сосновоборск, ул. Ленина, 62</t>
  </si>
  <si>
    <t>Субаренды недвижимого имущества, расположенного по адресу: с. Кондоль, ул. Саратовская, 5А</t>
  </si>
  <si>
    <t>Аренда движимого имущества</t>
  </si>
  <si>
    <t>Аренда недвижимого имущества</t>
  </si>
  <si>
    <t xml:space="preserve">Аренда недвижимого имущества, расположенного по адресам:                              г. Каменка, ул. Производственная, 65,              рп. Исса, ул. Советская, 6           рп. Шемышейка, ул. Свердлова, 37        </t>
  </si>
  <si>
    <t xml:space="preserve">Субаренда земельного участка, расположенного по адресу: г. Пенза, ул. Гагарина, 11Б </t>
  </si>
  <si>
    <t xml:space="preserve">Оказание услуг по предрейсовому и послерейсовому медосмотру водителей отдела транспортного обеспечения </t>
  </si>
  <si>
    <t>Оказание услуг по предрейсовому и послерейсовому медосмотру водителей Нижнеломовского МРО</t>
  </si>
  <si>
    <t>Оказание услуг по изготовлению вывески</t>
  </si>
  <si>
    <t>Приобретение прав пользования программным обеспечением  Delphi XE3 Profes. 5 user</t>
  </si>
  <si>
    <t>Приобретение прав на использование и техподдержку программного обеспечения Vmware vSphere</t>
  </si>
  <si>
    <t>3. Информационные технологии (IT)</t>
  </si>
  <si>
    <t>3.1 Материалы/ОС</t>
  </si>
  <si>
    <t>3.2 Услуги</t>
  </si>
  <si>
    <t>Оказание услуг стационарной телефонной связи (абон.плата, междугород. доступ и т.п.)</t>
  </si>
  <si>
    <t>Подразделение, ответственное за заключение договора</t>
  </si>
  <si>
    <t>АХО</t>
  </si>
  <si>
    <t>ОЭИК</t>
  </si>
  <si>
    <t>ОМТО</t>
  </si>
  <si>
    <t>ОДО</t>
  </si>
  <si>
    <t>ГО ОРЭЭ</t>
  </si>
  <si>
    <t>Группа связи</t>
  </si>
  <si>
    <t>21.12</t>
  </si>
  <si>
    <t>2221690</t>
  </si>
  <si>
    <t>3611200</t>
  </si>
  <si>
    <t>74.40</t>
  </si>
  <si>
    <t>29.23</t>
  </si>
  <si>
    <t>2919450</t>
  </si>
  <si>
    <t>25.11</t>
  </si>
  <si>
    <t>2511100</t>
  </si>
  <si>
    <t>31.40</t>
  </si>
  <si>
    <t>3141000</t>
  </si>
  <si>
    <t>36.12</t>
  </si>
  <si>
    <t>3610000</t>
  </si>
  <si>
    <t>50.50</t>
  </si>
  <si>
    <t>31.50</t>
  </si>
  <si>
    <t>18.21</t>
  </si>
  <si>
    <t>1816000</t>
  </si>
  <si>
    <t>24.66.3</t>
  </si>
  <si>
    <t>242913</t>
  </si>
  <si>
    <t>2320310</t>
  </si>
  <si>
    <t>Поставка бланков</t>
  </si>
  <si>
    <t>Поставка канцтоваров</t>
  </si>
  <si>
    <t>Поставка оборудования для определения подлинности и счета денежных банкнот</t>
  </si>
  <si>
    <t>Поставка бытовой техники</t>
  </si>
  <si>
    <t>Поставка корпусной мебели</t>
  </si>
  <si>
    <t>Поставка стульев, кресел</t>
  </si>
  <si>
    <t>Поставка вывесок, табличек</t>
  </si>
  <si>
    <t>Поставка бумажной продукции</t>
  </si>
  <si>
    <t>Поставка кондиционеров</t>
  </si>
  <si>
    <t>Поставка знаков почтовой оплаты</t>
  </si>
  <si>
    <t>Поставка электроматериалов</t>
  </si>
  <si>
    <t>Поставка спецодежды, спецобуви и СИЗ</t>
  </si>
  <si>
    <t>Поставка эксплуатационной жидкости</t>
  </si>
  <si>
    <t>Поставка компьютерной техники до 40 000 рублей</t>
  </si>
  <si>
    <t>Поставка ноутбуков</t>
  </si>
  <si>
    <t>Поставка принтеров, МФУ</t>
  </si>
  <si>
    <t>Поставка материалов по обслуживанию оргтехники</t>
  </si>
  <si>
    <t xml:space="preserve">Поставка поверочного оборудования (Источник переменного тока и напряжения трехфазный программируемый) </t>
  </si>
  <si>
    <t>45.4</t>
  </si>
  <si>
    <t>г. Пенза</t>
  </si>
  <si>
    <t>г.Пенза</t>
  </si>
  <si>
    <t>шт</t>
  </si>
  <si>
    <t>-</t>
  </si>
  <si>
    <t>33.20.4</t>
  </si>
  <si>
    <t>единственный источник</t>
  </si>
  <si>
    <t>72.40</t>
  </si>
  <si>
    <t>Оказание услуг по агентскому договору-сбор платежей за потребленную электроэнергию (ОАО "ГЦК УЭР")</t>
  </si>
  <si>
    <t>Оказание услуг по агентскому договору-сбор платежей за потребленную электроэнергию (ОАО "ЕРКЦ Заречный")</t>
  </si>
  <si>
    <t>70.32.1</t>
  </si>
  <si>
    <t>72.50</t>
  </si>
  <si>
    <t>7250000</t>
  </si>
  <si>
    <t>796</t>
  </si>
  <si>
    <t>130</t>
  </si>
  <si>
    <t>50.1</t>
  </si>
  <si>
    <t>3410165</t>
  </si>
  <si>
    <t>66.0</t>
  </si>
  <si>
    <t>6613020</t>
  </si>
  <si>
    <t>Код по ОКТМО</t>
  </si>
  <si>
    <t xml:space="preserve"> ТО</t>
  </si>
  <si>
    <t>ООР</t>
  </si>
  <si>
    <t>УИТК</t>
  </si>
  <si>
    <t>4520080</t>
  </si>
  <si>
    <t>ООПР</t>
  </si>
  <si>
    <t>ТО</t>
  </si>
  <si>
    <t>Пензенская область</t>
  </si>
  <si>
    <t>Рейтинговый класс страховой компании А++</t>
  </si>
  <si>
    <t>75.24.1</t>
  </si>
  <si>
    <t>Группа ОТ и ТБ</t>
  </si>
  <si>
    <t>СРРК</t>
  </si>
  <si>
    <t>7523090</t>
  </si>
  <si>
    <t>92.20</t>
  </si>
  <si>
    <t xml:space="preserve">Поставка центра печати </t>
  </si>
  <si>
    <t>Все информационные материалы перед выходом в эфир подлежат согласованию и утверждению Заказчиком.</t>
  </si>
  <si>
    <t>1.Все информационные материалы перед публикацией подлежат согласованию и утверждению Заказчиком.
2.Размеры (форматы) печатных изданий должны соответствовать требованиям ГОСТ 9254.
 3.Качество и конструкция оригиналов и оригиналов-макетов должны обеспечивать соответствие печатных изданий требованиям ГОСТ 29.125-95.
4.В экземплярах печатных изданий не допускаются критические дефекты, приводящие к искажению или потере информации, товарного вида</t>
  </si>
  <si>
    <t>92.40</t>
  </si>
  <si>
    <t>70.20.2</t>
  </si>
  <si>
    <t>71.2</t>
  </si>
  <si>
    <t xml:space="preserve"> г. Н-Ломов</t>
  </si>
  <si>
    <t>Каменский р-он,       г. Белинский</t>
  </si>
  <si>
    <t>Каменский р-он, пгт. Пачелма</t>
  </si>
  <si>
    <t xml:space="preserve"> г. Сердобск</t>
  </si>
  <si>
    <t xml:space="preserve"> Н-Ломовский р-он, рп. Земетчино</t>
  </si>
  <si>
    <t>Сердобский р-он, рп. Тамала</t>
  </si>
  <si>
    <t>Сердобский р-он, рп. Беково</t>
  </si>
  <si>
    <t>Сердобский р-он, с М-Сердоба</t>
  </si>
  <si>
    <t>Кузнецкий р-он, с. Русский - Камешкир</t>
  </si>
  <si>
    <t>Кузнецкий р-он, г. Городище</t>
  </si>
  <si>
    <t>Кузнецкий р-он, с. Неверкино</t>
  </si>
  <si>
    <t>Кузнецкий р-он, г. Никольск</t>
  </si>
  <si>
    <t>Кузнецкий р-он, рп. Сосновоборск</t>
  </si>
  <si>
    <t>Сердобский р-он, с. Кондоль</t>
  </si>
  <si>
    <t xml:space="preserve"> г. Пенза</t>
  </si>
  <si>
    <t>Качественное проведение услуг квалифицированным персоналом</t>
  </si>
  <si>
    <t>14/247</t>
  </si>
  <si>
    <t>6/247</t>
  </si>
  <si>
    <t>3/247</t>
  </si>
  <si>
    <t>г.Заречный</t>
  </si>
  <si>
    <t>64.20.11</t>
  </si>
  <si>
    <t>6420030</t>
  </si>
  <si>
    <t>85.11.1</t>
  </si>
  <si>
    <t>8519450</t>
  </si>
  <si>
    <t>Пензенский обл., рп. Лунино</t>
  </si>
  <si>
    <t>Пензенский обл., с. Бессоновка</t>
  </si>
  <si>
    <t>Пензенский обл., рп. Мокшан</t>
  </si>
  <si>
    <t>Оказание услуг по сбору платежей согласно договору</t>
  </si>
  <si>
    <t>Своевременное оформление и выдача счетов на возмещение расходов по арендованному зданию</t>
  </si>
  <si>
    <t>Предоставление в аренду недвижимого имущества</t>
  </si>
  <si>
    <t>Предоставление в аренду движимого имущества</t>
  </si>
  <si>
    <t>Предоставление в аренду земельного участка</t>
  </si>
  <si>
    <t>30.01.2</t>
  </si>
  <si>
    <t>3010030</t>
  </si>
  <si>
    <t>30.01</t>
  </si>
  <si>
    <t>72.20</t>
  </si>
  <si>
    <t>7260012</t>
  </si>
  <si>
    <t>7260090</t>
  </si>
  <si>
    <t>Согласно заявленной спецификации</t>
  </si>
  <si>
    <t>Оказание услуг надлежащего качества в оговоренные в договоре сроки</t>
  </si>
  <si>
    <t>ОКТМО</t>
  </si>
  <si>
    <t>7010020</t>
  </si>
  <si>
    <t>7010021</t>
  </si>
  <si>
    <t>7010024</t>
  </si>
  <si>
    <t>7010025</t>
  </si>
  <si>
    <t>7010026</t>
  </si>
  <si>
    <t>7010028</t>
  </si>
  <si>
    <t>7010029</t>
  </si>
  <si>
    <t>7010030</t>
  </si>
  <si>
    <t>7010032</t>
  </si>
  <si>
    <t>7010033</t>
  </si>
  <si>
    <t>7010035</t>
  </si>
  <si>
    <t>7010036</t>
  </si>
  <si>
    <t>7010037</t>
  </si>
  <si>
    <t>7010038</t>
  </si>
  <si>
    <t>7010039</t>
  </si>
  <si>
    <t>7010040</t>
  </si>
  <si>
    <t>7010041</t>
  </si>
  <si>
    <t>7010043</t>
  </si>
  <si>
    <t>7010044</t>
  </si>
  <si>
    <t>7010045</t>
  </si>
  <si>
    <t>7010047</t>
  </si>
  <si>
    <t>7010049</t>
  </si>
  <si>
    <t>7010051</t>
  </si>
  <si>
    <t>7010052</t>
  </si>
  <si>
    <t>7010053</t>
  </si>
  <si>
    <t>7010054</t>
  </si>
  <si>
    <t>Оказание услуг телефонной связи</t>
  </si>
  <si>
    <t>1.1.1</t>
  </si>
  <si>
    <t>1.1.2</t>
  </si>
  <si>
    <t>1.1.5</t>
  </si>
  <si>
    <t>1.2.1</t>
  </si>
  <si>
    <t>1.2.2</t>
  </si>
  <si>
    <t>1.2.3</t>
  </si>
  <si>
    <t>2.1.1</t>
  </si>
  <si>
    <t>2.1.2</t>
  </si>
  <si>
    <t>2.1.4</t>
  </si>
  <si>
    <t>2.1.7</t>
  </si>
  <si>
    <t>2.1.10</t>
  </si>
  <si>
    <t>2.1.12</t>
  </si>
  <si>
    <t>2.1.13</t>
  </si>
  <si>
    <t>2.1.16</t>
  </si>
  <si>
    <t>2.1.18</t>
  </si>
  <si>
    <t>2.1.19</t>
  </si>
  <si>
    <t>2.1.20</t>
  </si>
  <si>
    <t>2.2.1</t>
  </si>
  <si>
    <t>2.2.2</t>
  </si>
  <si>
    <t>2.2.5</t>
  </si>
  <si>
    <t>2.2.6</t>
  </si>
  <si>
    <t>2.2.7</t>
  </si>
  <si>
    <t>2.2.9</t>
  </si>
  <si>
    <t>2.2.10</t>
  </si>
  <si>
    <t>2.2.11</t>
  </si>
  <si>
    <t>2.2.13</t>
  </si>
  <si>
    <t>2.2.14</t>
  </si>
  <si>
    <t>2.2.16</t>
  </si>
  <si>
    <t>2.2.17</t>
  </si>
  <si>
    <t>2.2.18</t>
  </si>
  <si>
    <t>2.2.19</t>
  </si>
  <si>
    <t>2.2.20</t>
  </si>
  <si>
    <t>2.2.21</t>
  </si>
  <si>
    <t>2.2.22</t>
  </si>
  <si>
    <t>2.2.24</t>
  </si>
  <si>
    <t>2.2.25</t>
  </si>
  <si>
    <t>2.2.26</t>
  </si>
  <si>
    <t>2.2.28</t>
  </si>
  <si>
    <t>2.2.30</t>
  </si>
  <si>
    <t>2.2.32</t>
  </si>
  <si>
    <t>2.2.33</t>
  </si>
  <si>
    <t>2.2.34</t>
  </si>
  <si>
    <t>2.2.35</t>
  </si>
  <si>
    <t>3.1.2</t>
  </si>
  <si>
    <t>3.1.3</t>
  </si>
  <si>
    <t>3.2.1</t>
  </si>
  <si>
    <t>21.2</t>
  </si>
  <si>
    <t>51.47.23</t>
  </si>
  <si>
    <t>29.71</t>
  </si>
  <si>
    <t>36.11</t>
  </si>
  <si>
    <t>7430090</t>
  </si>
  <si>
    <t>6510000</t>
  </si>
  <si>
    <t>Соответствие требованиям технического задания</t>
  </si>
  <si>
    <t>открытый конкурс</t>
  </si>
  <si>
    <t>открытый запрос цен</t>
  </si>
  <si>
    <t>открытый запрос предложений</t>
  </si>
  <si>
    <t>Примечание</t>
  </si>
  <si>
    <t xml:space="preserve">Приобретение прав на использование программного комплекса АСКУЭ </t>
  </si>
  <si>
    <t>Ремонт  помещений центрального офиса (г. Пенза, ул. Гагарина, 11 Б)</t>
  </si>
  <si>
    <t>Ремонт кровли центрального офиса (г. Пенза, ул. Гагарина, 11 Б)</t>
  </si>
  <si>
    <t>Ремонт помещений районных подразделений</t>
  </si>
  <si>
    <t>да</t>
  </si>
  <si>
    <t>8(8412)58-41-62</t>
  </si>
  <si>
    <t>ООО "Энерготрейдинг"</t>
  </si>
  <si>
    <t xml:space="preserve">1.Наличие сертификатов соответствия, санитарно-эпидемиологических заключений, паспортов безопасности. 2.Партия одного вида продукции должна быть одинакового качества, фасона, оттенка. 3. Соответствие внешнего вида  поставляемой продукции  корпоративному стилю спецодежды Покупателя </t>
  </si>
  <si>
    <t>Оказание услуг по техническому обслуживанию контрольно-кассовых машин, оказание услуг по установке ЭКЛЗ</t>
  </si>
  <si>
    <t>Приобретение прав пользования программным обеспечением Oracle Standard Ed. One processor license soft.</t>
  </si>
  <si>
    <t>Разработка подсистемы Интернет-Эквайринга на сайте компании. Оказание услуг по сопровождению.</t>
  </si>
  <si>
    <t>ОМТО,ОБНУО</t>
  </si>
  <si>
    <t>1.2.4</t>
  </si>
  <si>
    <t>1. Реконструкция и техническое перевооружение. Ремонты</t>
  </si>
  <si>
    <t>Ремонт (замена) деревянных окон на окна из ПВХ профиля</t>
  </si>
  <si>
    <t>договор лизинга</t>
  </si>
  <si>
    <t>1. Продукция должна иметь фирменную упаковку и товарный знак производителя
2.Соответствие требованиям технического задания
3. Гарантийный срок 24 месяца и более</t>
  </si>
  <si>
    <t>1. Продукция должна иметь фирменную упаковку и товарный знак производителя
2.Соответствие требованиям технического задания
3. Гарантийный срок 12 месяцев и более</t>
  </si>
  <si>
    <t>ОБНУО</t>
  </si>
  <si>
    <t>Все информационные материалы перед публикацией подлежат согласованию и утверждению Заказчиком.</t>
  </si>
  <si>
    <t>20</t>
  </si>
  <si>
    <t>46</t>
  </si>
  <si>
    <t>Пензенская обл., г. Нижний Ломов</t>
  </si>
  <si>
    <t>Оказание услуг по техническому обслуживанию ККМ, установка ЭКЛЗ</t>
  </si>
  <si>
    <t>Оказание услуг по информационному сопровождение работы ЦОК</t>
  </si>
  <si>
    <t>Оказание услуг по размещению информации через интернет</t>
  </si>
  <si>
    <t>Оказание услуг PR-акции</t>
  </si>
  <si>
    <t>Оказание услуг по размещению информации с использованием радиостанций</t>
  </si>
  <si>
    <t>Оказание услуг по созданию и размещению информации с использованием телеканалов</t>
  </si>
  <si>
    <t>ОМТО,ДО</t>
  </si>
  <si>
    <t>Оказание услуг по размещению разъяснительных статей для населения и имиджевых статьей</t>
  </si>
  <si>
    <t>778; 736; 796</t>
  </si>
  <si>
    <t>упак; РУЛ; шт</t>
  </si>
  <si>
    <t>чел/день</t>
  </si>
  <si>
    <t>Наличие лицензии на услугу</t>
  </si>
  <si>
    <t>Оказание услуг по обслуживанию охранной и пожарной сигнализации (Корпоративный договор на техобслуживание ОПС)</t>
  </si>
  <si>
    <t>Поставка автомасел</t>
  </si>
  <si>
    <t>Страхование автотранспортных средств  (ОСАГО, КАСКО)</t>
  </si>
  <si>
    <t>2 квартал 2014</t>
  </si>
  <si>
    <t>1 квартал 2014</t>
  </si>
  <si>
    <t>3 квартал 2014</t>
  </si>
  <si>
    <t>3-4 квартал 2014</t>
  </si>
  <si>
    <t>1-4 квартал 2014</t>
  </si>
  <si>
    <t>2-4 квартал 2014</t>
  </si>
  <si>
    <t>2.1.3</t>
  </si>
  <si>
    <t>2.1.5</t>
  </si>
  <si>
    <t>2.1.6</t>
  </si>
  <si>
    <t>2.1.8</t>
  </si>
  <si>
    <t>2.1.9</t>
  </si>
  <si>
    <t>2.1.14</t>
  </si>
  <si>
    <t>2.1.15</t>
  </si>
  <si>
    <t>2.1.17</t>
  </si>
  <si>
    <t>1-2 квартал 2014</t>
  </si>
  <si>
    <t>4 квартал 2014</t>
  </si>
  <si>
    <t>65.22</t>
  </si>
  <si>
    <t>6512020</t>
  </si>
  <si>
    <t>ФО</t>
  </si>
  <si>
    <t>Оказание услуг по установлению кредитной линии с лимитом задолженности</t>
  </si>
  <si>
    <t>Получение положительного заключения о проверки правоспособности кредиторов и полномочий их руководителей/лиц, действующих от их имени, на совершение сделок.</t>
  </si>
  <si>
    <t>млн.руб</t>
  </si>
  <si>
    <t>2.2.3</t>
  </si>
  <si>
    <t>2.2.4</t>
  </si>
  <si>
    <t>2.2.8</t>
  </si>
  <si>
    <t>2.2.12</t>
  </si>
  <si>
    <t>2.2.15</t>
  </si>
  <si>
    <t>2.2.23</t>
  </si>
  <si>
    <t>2.2.27</t>
  </si>
  <si>
    <t>2.2.29</t>
  </si>
  <si>
    <t>2.2.31</t>
  </si>
  <si>
    <t>2.2.36</t>
  </si>
  <si>
    <t>2.2.37</t>
  </si>
  <si>
    <t>1.1.3</t>
  </si>
  <si>
    <t>1.1.4</t>
  </si>
  <si>
    <t>Поставка автошин и дисков</t>
  </si>
  <si>
    <t>3.1.1</t>
  </si>
  <si>
    <t>3.1.4</t>
  </si>
  <si>
    <t>3.2.2</t>
  </si>
  <si>
    <t>4. Прочее</t>
  </si>
  <si>
    <t>4.1 Услуги</t>
  </si>
  <si>
    <t>4.1</t>
  </si>
  <si>
    <t>4.2</t>
  </si>
  <si>
    <t>4.3</t>
  </si>
  <si>
    <t>4.4</t>
  </si>
  <si>
    <t>4.5</t>
  </si>
  <si>
    <t>4.6</t>
  </si>
  <si>
    <t>1 квартал 2014-                4 квартал 2017</t>
  </si>
  <si>
    <t>нет</t>
  </si>
  <si>
    <t>Решением единственнного участника</t>
  </si>
  <si>
    <t>«УТВЕРЖДЕНО»</t>
  </si>
  <si>
    <t>Поставка автомашин Renault Logan, Renault Duster</t>
  </si>
  <si>
    <t>9</t>
  </si>
  <si>
    <t>2.1.21</t>
  </si>
  <si>
    <t>Поставка расходных материалов для центра печати и конвертации</t>
  </si>
  <si>
    <t>Поставка оборудования для изготовления бесконвертных отправлений</t>
  </si>
  <si>
    <t>2.1.22</t>
  </si>
  <si>
    <t>Поставка мягкой мебели</t>
  </si>
  <si>
    <t>36.1</t>
  </si>
  <si>
    <t>4 квартал 2014-          4 квартал 2015</t>
  </si>
  <si>
    <t>ПЭО</t>
  </si>
  <si>
    <t>Добровольное медицинское страхование</t>
  </si>
  <si>
    <t>66.03.1</t>
  </si>
  <si>
    <t>№11</t>
  </si>
  <si>
    <t>от 23.06.2014г.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</si>
</sst>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400]h:mm:ss\ AM/PM"/>
    <numFmt numFmtId="166" formatCode="0.0"/>
    <numFmt numFmtId="167" formatCode="[$-F419]yyyy\,\ mmmm;@"/>
    <numFmt numFmtId="168" formatCode="_-* #,##0.00[$€-1]_-;\-* #,##0.00[$€-1]_-;_-* &quot;-&quot;??[$€-1]_-"/>
    <numFmt numFmtId="169" formatCode="#,##0.00000"/>
    <numFmt numFmtId="170" formatCode="_(&quot;р.&quot;* #,##0.00_);_(&quot;р.&quot;* \(#,##0.00\);_(&quot;р.&quot;* &quot;-&quot;??_);_(@_)"/>
    <numFmt numFmtId="171" formatCode="_-* #,##0_-;\-* #,##0_-;_-* &quot;-&quot;_-;_-@_-"/>
    <numFmt numFmtId="172" formatCode="_(* #,##0.00_);_(* \(#,##0.00\);_(* &quot;-&quot;??_);_(@_)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General_)"/>
    <numFmt numFmtId="177" formatCode="_-* #,##0\ _р_._-;\-* #,##0\ _р_._-;_-* &quot;-&quot;\ _р_._-;_-@_-"/>
    <numFmt numFmtId="178" formatCode="_-* #,##0.00\ _р_._-;\-* #,##0.00\ _р_._-;_-* &quot;-&quot;??\ _р_._-;_-@_-"/>
    <numFmt numFmtId="179" formatCode="_(* #,##0_);_(* \(#,##0\);_(* &quot;-&quot;_);_(@_)"/>
    <numFmt numFmtId="180" formatCode="_-* #,##0.00_р_._-;\-* #,##0.00_р_._-;_-* \-??_р_._-;_-@_-"/>
    <numFmt numFmtId="181" formatCode="0.0%"/>
    <numFmt numFmtId="182" formatCode="#,##0.0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8" fontId="1" fillId="0" borderId="0"/>
    <xf numFmtId="165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0" fontId="33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5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" fillId="0" borderId="0" applyFont="0" applyFill="0" applyBorder="0" applyAlignment="0" applyProtection="0"/>
    <xf numFmtId="14" fontId="40" fillId="0" borderId="0" applyFont="0" applyBorder="0">
      <alignment vertical="top"/>
    </xf>
    <xf numFmtId="168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1" fillId="31" borderId="0" applyNumberFormat="0" applyBorder="0" applyAlignment="0" applyProtection="0"/>
    <xf numFmtId="176" fontId="2" fillId="0" borderId="27">
      <protection locked="0"/>
    </xf>
    <xf numFmtId="176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5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5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5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5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5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5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6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5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5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23" fillId="6" borderId="0" applyNumberFormat="0" applyBorder="0" applyAlignment="0" applyProtection="0"/>
    <xf numFmtId="167" fontId="2" fillId="0" borderId="0"/>
    <xf numFmtId="0" fontId="2" fillId="0" borderId="0"/>
    <xf numFmtId="169" fontId="2" fillId="0" borderId="0"/>
    <xf numFmtId="165" fontId="2" fillId="0" borderId="0"/>
    <xf numFmtId="0" fontId="13" fillId="0" borderId="0"/>
    <xf numFmtId="0" fontId="2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5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5" fontId="22" fillId="5" borderId="0" applyNumberFormat="0" applyBorder="0" applyAlignment="0" applyProtection="0"/>
    <xf numFmtId="166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5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8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49" fontId="77" fillId="0" borderId="0">
      <alignment horizont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5" fontId="12" fillId="2" borderId="0" applyNumberFormat="0" applyBorder="0" applyAlignment="0" applyProtection="0"/>
    <xf numFmtId="170" fontId="33" fillId="0" borderId="0">
      <protection locked="0"/>
    </xf>
    <xf numFmtId="0" fontId="17" fillId="0" borderId="1" applyBorder="0">
      <alignment horizontal="center" vertical="center" wrapText="1"/>
    </xf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34" fillId="0" borderId="0">
      <protection locked="0"/>
    </xf>
    <xf numFmtId="168" fontId="34" fillId="0" borderId="0">
      <protection locked="0"/>
    </xf>
    <xf numFmtId="168" fontId="33" fillId="0" borderId="13">
      <protection locked="0"/>
    </xf>
    <xf numFmtId="168" fontId="35" fillId="35" borderId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35" fillId="0" borderId="2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1" fillId="0" borderId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4" fillId="57" borderId="23" applyNumberFormat="0" applyProtection="0">
      <alignment horizontal="left" vertical="top" indent="1"/>
    </xf>
    <xf numFmtId="168" fontId="3" fillId="62" borderId="23" applyNumberFormat="0" applyProtection="0">
      <alignment horizontal="left" vertical="center" indent="1"/>
    </xf>
    <xf numFmtId="168" fontId="3" fillId="62" borderId="23" applyNumberFormat="0" applyProtection="0">
      <alignment horizontal="left" vertical="top" indent="1"/>
    </xf>
    <xf numFmtId="168" fontId="3" fillId="58" borderId="23" applyNumberFormat="0" applyProtection="0">
      <alignment horizontal="left" vertical="center" indent="1"/>
    </xf>
    <xf numFmtId="168" fontId="3" fillId="58" borderId="23" applyNumberFormat="0" applyProtection="0">
      <alignment horizontal="left" vertical="top" indent="1"/>
    </xf>
    <xf numFmtId="168" fontId="3" fillId="64" borderId="23" applyNumberFormat="0" applyProtection="0">
      <alignment horizontal="left" vertical="center" indent="1"/>
    </xf>
    <xf numFmtId="168" fontId="3" fillId="64" borderId="23" applyNumberFormat="0" applyProtection="0">
      <alignment horizontal="left" vertical="top" indent="1"/>
    </xf>
    <xf numFmtId="168" fontId="3" fillId="65" borderId="23" applyNumberFormat="0" applyProtection="0">
      <alignment horizontal="left" vertical="center" indent="1"/>
    </xf>
    <xf numFmtId="168" fontId="3" fillId="65" borderId="23" applyNumberFormat="0" applyProtection="0">
      <alignment horizontal="left" vertical="top" indent="1"/>
    </xf>
    <xf numFmtId="168" fontId="13" fillId="0" borderId="0"/>
    <xf numFmtId="168" fontId="56" fillId="66" borderId="23" applyNumberFormat="0" applyProtection="0">
      <alignment horizontal="left" vertical="top" indent="1"/>
    </xf>
    <xf numFmtId="168" fontId="56" fillId="58" borderId="23" applyNumberFormat="0" applyProtection="0">
      <alignment horizontal="left" vertical="top" indent="1"/>
    </xf>
    <xf numFmtId="168" fontId="62" fillId="68" borderId="0"/>
    <xf numFmtId="168" fontId="62" fillId="4" borderId="25">
      <protection locked="0"/>
    </xf>
    <xf numFmtId="168" fontId="62" fillId="68" borderId="0"/>
    <xf numFmtId="168" fontId="64" fillId="69" borderId="0"/>
    <xf numFmtId="168" fontId="64" fillId="70" borderId="0"/>
    <xf numFmtId="168" fontId="64" fillId="71" borderId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68" fillId="0" borderId="0" applyNumberFormat="0" applyFill="0" applyBorder="0" applyAlignment="0" applyProtection="0">
      <alignment vertical="top"/>
      <protection locked="0"/>
    </xf>
    <xf numFmtId="168" fontId="69" fillId="0" borderId="0" applyNumberFormat="0" applyFill="0" applyBorder="0" applyAlignment="0" applyProtection="0">
      <alignment vertical="top"/>
      <protection locked="0"/>
    </xf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70" fillId="0" borderId="0" applyBorder="0">
      <alignment horizontal="center" vertical="center" wrapText="1"/>
    </xf>
    <xf numFmtId="168" fontId="71" fillId="0" borderId="28" applyBorder="0">
      <alignment horizontal="center" vertical="center" wrapText="1"/>
    </xf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75" fillId="0" borderId="0">
      <alignment horizontal="center" vertical="top" wrapText="1"/>
    </xf>
    <xf numFmtId="168" fontId="76" fillId="0" borderId="0">
      <alignment horizontal="center" vertical="center" wrapText="1"/>
    </xf>
    <xf numFmtId="168" fontId="77" fillId="73" borderId="0" applyFill="0">
      <alignment wrapText="1"/>
    </xf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78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6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4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6" fillId="0" borderId="0"/>
    <xf numFmtId="168" fontId="6" fillId="0" borderId="0"/>
    <xf numFmtId="168" fontId="6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42">
    <xf numFmtId="0" fontId="0" fillId="0" borderId="0" xfId="0"/>
    <xf numFmtId="0" fontId="83" fillId="0" borderId="0" xfId="0" applyFont="1" applyAlignment="1">
      <alignment horizontal="justify" vertical="center"/>
    </xf>
    <xf numFmtId="0" fontId="84" fillId="0" borderId="0" xfId="0" applyFont="1"/>
    <xf numFmtId="0" fontId="84" fillId="0" borderId="0" xfId="0" applyFont="1" applyAlignment="1">
      <alignment horizontal="left"/>
    </xf>
    <xf numFmtId="49" fontId="86" fillId="75" borderId="1" xfId="0" applyNumberFormat="1" applyFont="1" applyFill="1" applyBorder="1" applyAlignment="1">
      <alignment horizontal="center"/>
    </xf>
    <xf numFmtId="0" fontId="86" fillId="75" borderId="1" xfId="0" applyFont="1" applyFill="1" applyBorder="1" applyAlignment="1">
      <alignment horizontal="center"/>
    </xf>
    <xf numFmtId="0" fontId="86" fillId="75" borderId="33" xfId="0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88" fillId="76" borderId="1" xfId="0" applyFont="1" applyFill="1" applyBorder="1" applyAlignment="1">
      <alignment horizontal="center" vertical="center" textRotation="90" wrapText="1"/>
    </xf>
    <xf numFmtId="0" fontId="88" fillId="76" borderId="1" xfId="0" applyFont="1" applyFill="1" applyBorder="1" applyAlignment="1">
      <alignment horizontal="center" vertical="center" wrapText="1"/>
    </xf>
    <xf numFmtId="0" fontId="86" fillId="75" borderId="31" xfId="0" applyFont="1" applyFill="1" applyBorder="1" applyAlignment="1">
      <alignment horizontal="center"/>
    </xf>
    <xf numFmtId="0" fontId="84" fillId="0" borderId="0" xfId="0" applyNumberFormat="1" applyFont="1"/>
    <xf numFmtId="0" fontId="15" fillId="0" borderId="0" xfId="0" applyNumberFormat="1" applyFont="1" applyAlignment="1">
      <alignment horizontal="left"/>
    </xf>
    <xf numFmtId="0" fontId="86" fillId="75" borderId="1" xfId="0" applyNumberFormat="1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 horizontal="center" wrapText="1"/>
    </xf>
    <xf numFmtId="0" fontId="0" fillId="0" borderId="0" xfId="0" applyNumberFormat="1"/>
    <xf numFmtId="0" fontId="86" fillId="0" borderId="1" xfId="60311" applyNumberFormat="1" applyFont="1" applyFill="1" applyBorder="1" applyAlignment="1" applyProtection="1">
      <alignment horizontal="left" vertical="center" wrapText="1" shrinkToFit="1" readingOrder="1"/>
      <protection locked="0"/>
    </xf>
    <xf numFmtId="0" fontId="86" fillId="0" borderId="1" xfId="60311" applyNumberFormat="1" applyFont="1" applyFill="1" applyBorder="1" applyAlignment="1" applyProtection="1">
      <alignment horizontal="left" vertical="center" wrapText="1" shrinkToFit="1"/>
      <protection locked="0"/>
    </xf>
    <xf numFmtId="49" fontId="86" fillId="75" borderId="31" xfId="0" applyNumberFormat="1" applyFont="1" applyFill="1" applyBorder="1" applyAlignment="1">
      <alignment horizontal="center"/>
    </xf>
    <xf numFmtId="0" fontId="86" fillId="0" borderId="1" xfId="60311" applyNumberFormat="1" applyFont="1" applyFill="1" applyBorder="1" applyAlignment="1" applyProtection="1">
      <alignment horizontal="left" vertical="center" wrapText="1"/>
      <protection locked="0"/>
    </xf>
    <xf numFmtId="49" fontId="86" fillId="0" borderId="37" xfId="0" applyNumberFormat="1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 wrapText="1"/>
    </xf>
    <xf numFmtId="17" fontId="86" fillId="0" borderId="31" xfId="0" applyNumberFormat="1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center" vertical="center"/>
    </xf>
    <xf numFmtId="0" fontId="86" fillId="0" borderId="1" xfId="8" applyNumberFormat="1" applyFont="1" applyFill="1" applyBorder="1" applyAlignment="1">
      <alignment horizontal="left" vertical="center" wrapText="1"/>
    </xf>
    <xf numFmtId="166" fontId="86" fillId="0" borderId="31" xfId="0" applyNumberFormat="1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0" fillId="0" borderId="0" xfId="0" applyFill="1"/>
    <xf numFmtId="0" fontId="86" fillId="0" borderId="32" xfId="0" applyNumberFormat="1" applyFont="1" applyFill="1" applyBorder="1" applyAlignment="1">
      <alignment horizontal="center" vertical="center" wrapText="1"/>
    </xf>
    <xf numFmtId="0" fontId="86" fillId="0" borderId="37" xfId="0" applyNumberFormat="1" applyFont="1" applyFill="1" applyBorder="1" applyAlignment="1">
      <alignment horizontal="center" vertical="center" wrapText="1"/>
    </xf>
    <xf numFmtId="0" fontId="86" fillId="0" borderId="31" xfId="0" applyNumberFormat="1" applyFont="1" applyFill="1" applyBorder="1" applyAlignment="1">
      <alignment horizontal="center" vertical="center" wrapText="1"/>
    </xf>
    <xf numFmtId="0" fontId="86" fillId="0" borderId="33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86" fillId="0" borderId="1" xfId="8" applyNumberFormat="1" applyFont="1" applyFill="1" applyBorder="1" applyAlignment="1" applyProtection="1">
      <alignment horizontal="center" vertical="center" wrapText="1"/>
      <protection locked="0"/>
    </xf>
    <xf numFmtId="166" fontId="86" fillId="0" borderId="1" xfId="0" applyNumberFormat="1" applyFont="1" applyFill="1" applyBorder="1" applyAlignment="1">
      <alignment horizontal="center" vertical="center" wrapText="1"/>
    </xf>
    <xf numFmtId="182" fontId="86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86" fillId="0" borderId="32" xfId="0" applyNumberFormat="1" applyFont="1" applyFill="1" applyBorder="1" applyAlignment="1">
      <alignment horizontal="left" vertical="center" wrapText="1"/>
    </xf>
    <xf numFmtId="0" fontId="86" fillId="0" borderId="33" xfId="0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center" vertical="center"/>
    </xf>
    <xf numFmtId="49" fontId="86" fillId="0" borderId="37" xfId="0" applyNumberFormat="1" applyFont="1" applyFill="1" applyBorder="1" applyAlignment="1">
      <alignment horizontal="center" vertical="center" wrapText="1"/>
    </xf>
    <xf numFmtId="166" fontId="86" fillId="0" borderId="32" xfId="0" applyNumberFormat="1" applyFont="1" applyFill="1" applyBorder="1" applyAlignment="1">
      <alignment horizontal="center" vertical="center"/>
    </xf>
    <xf numFmtId="166" fontId="86" fillId="0" borderId="37" xfId="0" applyNumberFormat="1" applyFont="1" applyFill="1" applyBorder="1" applyAlignment="1">
      <alignment horizontal="center" vertical="center"/>
    </xf>
    <xf numFmtId="1" fontId="86" fillId="0" borderId="32" xfId="0" applyNumberFormat="1" applyFont="1" applyFill="1" applyBorder="1" applyAlignment="1">
      <alignment horizontal="center" vertical="center"/>
    </xf>
    <xf numFmtId="166" fontId="86" fillId="0" borderId="33" xfId="0" applyNumberFormat="1" applyFont="1" applyFill="1" applyBorder="1" applyAlignment="1">
      <alignment horizontal="center" vertical="center"/>
    </xf>
    <xf numFmtId="2" fontId="86" fillId="0" borderId="1" xfId="0" applyNumberFormat="1" applyFont="1" applyFill="1" applyBorder="1" applyAlignment="1">
      <alignment horizontal="center" vertical="center"/>
    </xf>
    <xf numFmtId="1" fontId="86" fillId="0" borderId="1" xfId="60312" applyNumberFormat="1" applyFont="1" applyFill="1" applyBorder="1" applyAlignment="1" applyProtection="1">
      <alignment horizontal="center" vertical="center" wrapText="1"/>
      <protection locked="0"/>
    </xf>
    <xf numFmtId="166" fontId="86" fillId="0" borderId="32" xfId="0" applyNumberFormat="1" applyFont="1" applyFill="1" applyBorder="1" applyAlignment="1">
      <alignment vertical="center" wrapText="1"/>
    </xf>
    <xf numFmtId="2" fontId="86" fillId="0" borderId="1" xfId="60312" applyNumberFormat="1" applyFont="1" applyFill="1" applyBorder="1" applyAlignment="1" applyProtection="1">
      <alignment horizontal="center" vertical="center" wrapText="1"/>
      <protection locked="0"/>
    </xf>
    <xf numFmtId="182" fontId="86" fillId="0" borderId="31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left" vertical="center" wrapText="1"/>
    </xf>
    <xf numFmtId="49" fontId="86" fillId="0" borderId="32" xfId="0" applyNumberFormat="1" applyFont="1" applyFill="1" applyBorder="1" applyAlignment="1">
      <alignment horizontal="left" vertical="center" wrapText="1"/>
    </xf>
    <xf numFmtId="49" fontId="86" fillId="0" borderId="32" xfId="0" applyNumberFormat="1" applyFont="1" applyFill="1" applyBorder="1" applyAlignment="1">
      <alignment horizontal="left" vertical="center"/>
    </xf>
    <xf numFmtId="0" fontId="92" fillId="0" borderId="32" xfId="0" applyFont="1" applyFill="1" applyBorder="1" applyAlignment="1">
      <alignment horizontal="center" vertical="center" wrapText="1"/>
    </xf>
    <xf numFmtId="49" fontId="86" fillId="0" borderId="1" xfId="25" applyNumberFormat="1" applyFont="1" applyFill="1" applyBorder="1" applyAlignment="1">
      <alignment horizontal="left" vertical="center" wrapText="1"/>
    </xf>
    <xf numFmtId="182" fontId="86" fillId="0" borderId="1" xfId="0" applyNumberFormat="1" applyFont="1" applyFill="1" applyBorder="1" applyAlignment="1">
      <alignment horizontal="center" vertical="center"/>
    </xf>
    <xf numFmtId="166" fontId="86" fillId="0" borderId="1" xfId="0" applyNumberFormat="1" applyFont="1" applyFill="1" applyBorder="1" applyAlignment="1">
      <alignment horizontal="left" vertical="center" wrapText="1"/>
    </xf>
    <xf numFmtId="182" fontId="86" fillId="0" borderId="35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Fill="1" applyBorder="1"/>
    <xf numFmtId="0" fontId="92" fillId="0" borderId="0" xfId="0" applyFont="1" applyFill="1" applyAlignment="1">
      <alignment horizontal="left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/>
    </xf>
    <xf numFmtId="166" fontId="86" fillId="75" borderId="33" xfId="0" applyNumberFormat="1" applyFont="1" applyFill="1" applyBorder="1" applyAlignment="1">
      <alignment horizontal="left" vertical="center"/>
    </xf>
    <xf numFmtId="166" fontId="86" fillId="75" borderId="34" xfId="0" applyNumberFormat="1" applyFont="1" applyFill="1" applyBorder="1" applyAlignment="1">
      <alignment horizontal="center" vertical="center"/>
    </xf>
    <xf numFmtId="166" fontId="86" fillId="0" borderId="34" xfId="60311" applyNumberFormat="1" applyFont="1" applyFill="1" applyBorder="1" applyAlignment="1" applyProtection="1">
      <alignment horizontal="left" vertical="center" wrapText="1" shrinkToFit="1" readingOrder="1"/>
      <protection locked="0"/>
    </xf>
    <xf numFmtId="166" fontId="86" fillId="75" borderId="3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182" fontId="89" fillId="75" borderId="1" xfId="0" applyNumberFormat="1" applyFont="1" applyFill="1" applyBorder="1" applyAlignment="1">
      <alignment horizontal="center" vertical="center" wrapText="1"/>
    </xf>
    <xf numFmtId="166" fontId="90" fillId="75" borderId="37" xfId="0" applyNumberFormat="1" applyFont="1" applyFill="1" applyBorder="1" applyAlignment="1">
      <alignment horizontal="left" vertical="center"/>
    </xf>
    <xf numFmtId="166" fontId="86" fillId="75" borderId="40" xfId="0" applyNumberFormat="1" applyFont="1" applyFill="1" applyBorder="1" applyAlignment="1">
      <alignment horizontal="center" vertical="center"/>
    </xf>
    <xf numFmtId="166" fontId="86" fillId="0" borderId="40" xfId="60311" applyNumberFormat="1" applyFont="1" applyFill="1" applyBorder="1" applyAlignment="1" applyProtection="1">
      <alignment horizontal="left" vertical="center" wrapText="1" shrinkToFit="1" readingOrder="1"/>
      <protection locked="0"/>
    </xf>
    <xf numFmtId="166" fontId="86" fillId="75" borderId="40" xfId="0" applyNumberFormat="1" applyFont="1" applyFill="1" applyBorder="1" applyAlignment="1">
      <alignment horizontal="center" vertical="center" wrapText="1"/>
    </xf>
    <xf numFmtId="182" fontId="89" fillId="75" borderId="32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86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3" fontId="86" fillId="0" borderId="32" xfId="0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 shrinkToFit="1"/>
    </xf>
    <xf numFmtId="49" fontId="86" fillId="0" borderId="41" xfId="0" applyNumberFormat="1" applyFont="1" applyFill="1" applyBorder="1" applyAlignment="1">
      <alignment horizontal="left" vertical="center" wrapText="1"/>
    </xf>
    <xf numFmtId="49" fontId="86" fillId="0" borderId="31" xfId="0" applyNumberFormat="1" applyFont="1" applyFill="1" applyBorder="1" applyAlignment="1">
      <alignment horizontal="center" vertical="center" wrapText="1"/>
    </xf>
    <xf numFmtId="0" fontId="86" fillId="0" borderId="31" xfId="8" applyNumberFormat="1" applyFont="1" applyFill="1" applyBorder="1" applyAlignment="1" applyProtection="1">
      <alignment horizontal="center" vertical="center" wrapText="1"/>
      <protection locked="0"/>
    </xf>
    <xf numFmtId="0" fontId="86" fillId="0" borderId="31" xfId="60311" applyNumberFormat="1" applyFont="1" applyFill="1" applyBorder="1" applyAlignment="1" applyProtection="1">
      <alignment horizontal="left" vertical="center" wrapText="1" shrinkToFit="1"/>
      <protection locked="0"/>
    </xf>
    <xf numFmtId="0" fontId="86" fillId="0" borderId="31" xfId="8" applyNumberFormat="1" applyFont="1" applyFill="1" applyBorder="1" applyAlignment="1">
      <alignment horizontal="left" vertical="center" wrapText="1"/>
    </xf>
    <xf numFmtId="0" fontId="86" fillId="0" borderId="41" xfId="0" applyFont="1" applyFill="1" applyBorder="1" applyAlignment="1">
      <alignment horizontal="center" vertical="center" wrapText="1"/>
    </xf>
    <xf numFmtId="0" fontId="86" fillId="0" borderId="36" xfId="0" applyNumberFormat="1" applyFont="1" applyFill="1" applyBorder="1" applyAlignment="1">
      <alignment horizontal="center" vertical="center" wrapText="1"/>
    </xf>
    <xf numFmtId="0" fontId="0" fillId="0" borderId="31" xfId="0" applyFill="1" applyBorder="1"/>
    <xf numFmtId="182" fontId="86" fillId="0" borderId="1" xfId="0" applyNumberFormat="1" applyFont="1" applyFill="1" applyBorder="1" applyAlignment="1">
      <alignment horizontal="center" vertical="center" wrapText="1"/>
    </xf>
    <xf numFmtId="49" fontId="86" fillId="0" borderId="38" xfId="0" applyNumberFormat="1" applyFont="1" applyFill="1" applyBorder="1" applyAlignment="1">
      <alignment horizontal="center" vertical="center"/>
    </xf>
    <xf numFmtId="0" fontId="86" fillId="0" borderId="41" xfId="60311" applyNumberFormat="1" applyFont="1" applyFill="1" applyBorder="1" applyAlignment="1" applyProtection="1">
      <alignment horizontal="left" vertical="center" wrapText="1" shrinkToFit="1" readingOrder="1"/>
      <protection locked="0"/>
    </xf>
    <xf numFmtId="182" fontId="86" fillId="0" borderId="41" xfId="8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/>
    </xf>
    <xf numFmtId="0" fontId="86" fillId="0" borderId="33" xfId="0" applyFont="1" applyBorder="1" applyAlignment="1">
      <alignment horizontal="left"/>
    </xf>
    <xf numFmtId="0" fontId="86" fillId="0" borderId="34" xfId="0" applyFont="1" applyBorder="1" applyAlignment="1">
      <alignment horizontal="left"/>
    </xf>
    <xf numFmtId="0" fontId="86" fillId="0" borderId="35" xfId="0" applyFont="1" applyBorder="1" applyAlignment="1">
      <alignment horizontal="left"/>
    </xf>
    <xf numFmtId="0" fontId="86" fillId="0" borderId="1" xfId="0" applyFont="1" applyBorder="1" applyAlignment="1">
      <alignment horizontal="left"/>
    </xf>
    <xf numFmtId="0" fontId="87" fillId="0" borderId="1" xfId="60310" applyBorder="1" applyAlignment="1" applyProtection="1">
      <alignment horizontal="left"/>
    </xf>
    <xf numFmtId="49" fontId="88" fillId="76" borderId="36" xfId="0" applyNumberFormat="1" applyFont="1" applyFill="1" applyBorder="1" applyAlignment="1">
      <alignment horizontal="center" vertical="center" textRotation="90" wrapText="1"/>
    </xf>
    <xf numFmtId="49" fontId="88" fillId="76" borderId="38" xfId="0" applyNumberFormat="1" applyFont="1" applyFill="1" applyBorder="1" applyAlignment="1">
      <alignment horizontal="center" vertical="center" textRotation="90" wrapText="1"/>
    </xf>
    <xf numFmtId="49" fontId="88" fillId="76" borderId="37" xfId="0" applyNumberFormat="1" applyFont="1" applyFill="1" applyBorder="1" applyAlignment="1">
      <alignment horizontal="center" vertical="center" textRotation="90" wrapText="1"/>
    </xf>
    <xf numFmtId="49" fontId="88" fillId="76" borderId="31" xfId="0" applyNumberFormat="1" applyFont="1" applyFill="1" applyBorder="1" applyAlignment="1">
      <alignment horizontal="center" vertical="center" wrapText="1"/>
    </xf>
    <xf numFmtId="49" fontId="88" fillId="76" borderId="41" xfId="0" applyNumberFormat="1" applyFont="1" applyFill="1" applyBorder="1" applyAlignment="1">
      <alignment horizontal="center" vertical="center" wrapText="1"/>
    </xf>
    <xf numFmtId="49" fontId="88" fillId="76" borderId="32" xfId="0" applyNumberFormat="1" applyFont="1" applyFill="1" applyBorder="1" applyAlignment="1">
      <alignment horizontal="center" vertical="center" wrapText="1"/>
    </xf>
    <xf numFmtId="0" fontId="88" fillId="76" borderId="33" xfId="0" applyFont="1" applyFill="1" applyBorder="1" applyAlignment="1">
      <alignment horizontal="center" vertical="center" wrapText="1"/>
    </xf>
    <xf numFmtId="0" fontId="88" fillId="76" borderId="34" xfId="0" applyFont="1" applyFill="1" applyBorder="1" applyAlignment="1">
      <alignment horizontal="center" vertical="center" wrapText="1"/>
    </xf>
    <xf numFmtId="0" fontId="88" fillId="76" borderId="36" xfId="0" applyFont="1" applyFill="1" applyBorder="1" applyAlignment="1">
      <alignment horizontal="center" vertical="center" wrapText="1"/>
    </xf>
    <xf numFmtId="0" fontId="88" fillId="76" borderId="38" xfId="0" applyFont="1" applyFill="1" applyBorder="1" applyAlignment="1">
      <alignment horizontal="center" vertical="center" wrapText="1"/>
    </xf>
    <xf numFmtId="0" fontId="88" fillId="76" borderId="37" xfId="0" applyFont="1" applyFill="1" applyBorder="1" applyAlignment="1">
      <alignment horizontal="center" vertical="center" wrapText="1"/>
    </xf>
    <xf numFmtId="0" fontId="88" fillId="76" borderId="31" xfId="0" applyFont="1" applyFill="1" applyBorder="1" applyAlignment="1">
      <alignment horizontal="center" vertical="center" wrapText="1"/>
    </xf>
    <xf numFmtId="0" fontId="88" fillId="76" borderId="32" xfId="0" applyFont="1" applyFill="1" applyBorder="1" applyAlignment="1">
      <alignment horizontal="center" vertical="center" wrapText="1"/>
    </xf>
    <xf numFmtId="0" fontId="88" fillId="76" borderId="41" xfId="0" applyFont="1" applyFill="1" applyBorder="1" applyAlignment="1">
      <alignment horizontal="center" vertical="center" wrapText="1"/>
    </xf>
    <xf numFmtId="0" fontId="88" fillId="76" borderId="36" xfId="0" applyNumberFormat="1" applyFont="1" applyFill="1" applyBorder="1" applyAlignment="1">
      <alignment horizontal="center" vertical="center" wrapText="1"/>
    </xf>
    <xf numFmtId="0" fontId="88" fillId="76" borderId="37" xfId="0" applyNumberFormat="1" applyFont="1" applyFill="1" applyBorder="1" applyAlignment="1">
      <alignment horizontal="center" vertical="center" wrapText="1"/>
    </xf>
    <xf numFmtId="49" fontId="86" fillId="75" borderId="33" xfId="0" applyNumberFormat="1" applyFont="1" applyFill="1" applyBorder="1" applyAlignment="1">
      <alignment horizontal="center" vertical="center"/>
    </xf>
    <xf numFmtId="49" fontId="86" fillId="75" borderId="34" xfId="0" applyNumberFormat="1" applyFont="1" applyFill="1" applyBorder="1" applyAlignment="1">
      <alignment horizontal="center" vertical="center"/>
    </xf>
    <xf numFmtId="49" fontId="88" fillId="77" borderId="33" xfId="0" applyNumberFormat="1" applyFont="1" applyFill="1" applyBorder="1" applyAlignment="1">
      <alignment horizontal="left" vertical="center"/>
    </xf>
    <xf numFmtId="49" fontId="88" fillId="77" borderId="34" xfId="0" applyNumberFormat="1" applyFont="1" applyFill="1" applyBorder="1" applyAlignment="1">
      <alignment horizontal="left" vertical="center"/>
    </xf>
    <xf numFmtId="49" fontId="88" fillId="77" borderId="35" xfId="0" applyNumberFormat="1" applyFont="1" applyFill="1" applyBorder="1" applyAlignment="1">
      <alignment horizontal="left" vertical="center"/>
    </xf>
    <xf numFmtId="49" fontId="88" fillId="0" borderId="33" xfId="0" applyNumberFormat="1" applyFont="1" applyFill="1" applyBorder="1" applyAlignment="1">
      <alignment horizontal="left"/>
    </xf>
    <xf numFmtId="49" fontId="88" fillId="0" borderId="34" xfId="0" applyNumberFormat="1" applyFont="1" applyFill="1" applyBorder="1" applyAlignment="1">
      <alignment horizontal="left"/>
    </xf>
    <xf numFmtId="49" fontId="88" fillId="0" borderId="35" xfId="0" applyNumberFormat="1" applyFont="1" applyFill="1" applyBorder="1" applyAlignment="1">
      <alignment horizontal="left"/>
    </xf>
    <xf numFmtId="49" fontId="88" fillId="0" borderId="33" xfId="0" applyNumberFormat="1" applyFont="1" applyFill="1" applyBorder="1" applyAlignment="1">
      <alignment horizontal="left" vertical="center"/>
    </xf>
    <xf numFmtId="49" fontId="88" fillId="0" borderId="34" xfId="0" applyNumberFormat="1" applyFont="1" applyFill="1" applyBorder="1" applyAlignment="1">
      <alignment horizontal="left" vertical="center"/>
    </xf>
    <xf numFmtId="49" fontId="88" fillId="0" borderId="35" xfId="0" applyNumberFormat="1" applyFont="1" applyFill="1" applyBorder="1" applyAlignment="1">
      <alignment horizontal="left" vertical="center"/>
    </xf>
    <xf numFmtId="49" fontId="88" fillId="75" borderId="33" xfId="0" applyNumberFormat="1" applyFont="1" applyFill="1" applyBorder="1" applyAlignment="1">
      <alignment horizontal="left" vertical="center"/>
    </xf>
    <xf numFmtId="49" fontId="88" fillId="75" borderId="34" xfId="0" applyNumberFormat="1" applyFont="1" applyFill="1" applyBorder="1" applyAlignment="1">
      <alignment horizontal="left" vertical="center"/>
    </xf>
    <xf numFmtId="49" fontId="88" fillId="75" borderId="35" xfId="0" applyNumberFormat="1" applyFont="1" applyFill="1" applyBorder="1" applyAlignment="1">
      <alignment horizontal="left" vertical="center"/>
    </xf>
    <xf numFmtId="49" fontId="88" fillId="78" borderId="33" xfId="0" applyNumberFormat="1" applyFont="1" applyFill="1" applyBorder="1" applyAlignment="1">
      <alignment horizontal="left" vertical="center"/>
    </xf>
    <xf numFmtId="49" fontId="88" fillId="78" borderId="34" xfId="0" applyNumberFormat="1" applyFont="1" applyFill="1" applyBorder="1" applyAlignment="1">
      <alignment horizontal="left" vertical="center"/>
    </xf>
    <xf numFmtId="49" fontId="88" fillId="78" borderId="35" xfId="0" applyNumberFormat="1" applyFont="1" applyFill="1" applyBorder="1" applyAlignment="1">
      <alignment horizontal="left" vertical="center"/>
    </xf>
    <xf numFmtId="166" fontId="88" fillId="75" borderId="33" xfId="0" applyNumberFormat="1" applyFont="1" applyFill="1" applyBorder="1" applyAlignment="1">
      <alignment horizontal="left" vertical="center"/>
    </xf>
    <xf numFmtId="166" fontId="88" fillId="75" borderId="34" xfId="0" applyNumberFormat="1" applyFont="1" applyFill="1" applyBorder="1" applyAlignment="1">
      <alignment horizontal="left" vertical="center"/>
    </xf>
    <xf numFmtId="166" fontId="88" fillId="75" borderId="35" xfId="0" applyNumberFormat="1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8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49"/>
    <cellStyle name="_Книга1_Копия АРМ_БП_РСК_V10 0_20100213" xfId="59050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0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5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6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7"/>
    <cellStyle name="Обычный 255" xfId="59098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4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5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3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4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5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6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7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8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29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0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lst_tg" xfId="60311"/>
    <cellStyle name="Обычный_Исполнительный аппарат МРСК Центра и Приволжья" xfId="60312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1"/>
    <cellStyle name="Процентный 12" xfId="29013"/>
    <cellStyle name="Процентный 12 2" xfId="59132"/>
    <cellStyle name="Процентный 13" xfId="29014"/>
    <cellStyle name="Процентный 13 2" xfId="59133"/>
    <cellStyle name="Процентный 14" xfId="29015"/>
    <cellStyle name="Процентный 14 2" xfId="59134"/>
    <cellStyle name="Процентный 15" xfId="29016"/>
    <cellStyle name="Процентный 15 2" xfId="59135"/>
    <cellStyle name="Процентный 16" xfId="29017"/>
    <cellStyle name="Процентный 16 2" xfId="59136"/>
    <cellStyle name="Процентный 17" xfId="59137"/>
    <cellStyle name="Процентный 2" xfId="29018"/>
    <cellStyle name="Процентный 2 2" xfId="29019"/>
    <cellStyle name="Процентный 2 2 2" xfId="59138"/>
    <cellStyle name="Процентный 2 2 3" xfId="59139"/>
    <cellStyle name="Процентный 2 3" xfId="29020"/>
    <cellStyle name="Процентный 2 3 2" xfId="59140"/>
    <cellStyle name="Процентный 2 4" xfId="29021"/>
    <cellStyle name="Процентный 2 4 2" xfId="59141"/>
    <cellStyle name="Процентный 2 5" xfId="59142"/>
    <cellStyle name="Процентный 2 6" xfId="59143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4"/>
    <cellStyle name="Процентный 3 7" xfId="59145"/>
    <cellStyle name="Процентный 3 8" xfId="59146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7"/>
    <cellStyle name="Процентный 5" xfId="29036"/>
    <cellStyle name="Процентный 5 2" xfId="59148"/>
    <cellStyle name="Процентный 5 2 2" xfId="59149"/>
    <cellStyle name="Процентный 5 3" xfId="59150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3"/>
    <cellStyle name="Финансовый [0] 2 3" xfId="59154"/>
    <cellStyle name="Финансовый 10" xfId="29232"/>
    <cellStyle name="Финансовый 10 2" xfId="59155"/>
    <cellStyle name="Финансовый 11" xfId="29233"/>
    <cellStyle name="Финансовый 11 2" xfId="59156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7"/>
    <cellStyle name="Финансовый 11 29 9 10 11" xfId="29237"/>
    <cellStyle name="Финансовый 11 29 9 10 11 2" xfId="59158"/>
    <cellStyle name="Финансовый 11 29 9 10 12" xfId="29238"/>
    <cellStyle name="Финансовый 11 29 9 10 12 2" xfId="59159"/>
    <cellStyle name="Финансовый 11 29 9 10 13" xfId="29239"/>
    <cellStyle name="Финансовый 11 29 9 10 13 2" xfId="59160"/>
    <cellStyle name="Финансовый 11 29 9 10 14" xfId="29240"/>
    <cellStyle name="Финансовый 11 29 9 10 14 2" xfId="59161"/>
    <cellStyle name="Финансовый 11 29 9 10 15" xfId="29241"/>
    <cellStyle name="Финансовый 11 29 9 10 15 2" xfId="59162"/>
    <cellStyle name="Финансовый 11 29 9 10 16" xfId="29242"/>
    <cellStyle name="Финансовый 11 29 9 10 16 2" xfId="59163"/>
    <cellStyle name="Финансовый 11 29 9 10 17" xfId="29243"/>
    <cellStyle name="Финансовый 11 29 9 10 17 2" xfId="59164"/>
    <cellStyle name="Финансовый 11 29 9 10 18" xfId="29244"/>
    <cellStyle name="Финансовый 11 29 9 10 18 2" xfId="59165"/>
    <cellStyle name="Финансовый 11 29 9 10 19" xfId="29245"/>
    <cellStyle name="Финансовый 11 29 9 10 19 2" xfId="59166"/>
    <cellStyle name="Финансовый 11 29 9 10 2" xfId="29246"/>
    <cellStyle name="Финансовый 11 29 9 10 2 2" xfId="59167"/>
    <cellStyle name="Финансовый 11 29 9 10 20" xfId="29247"/>
    <cellStyle name="Финансовый 11 29 9 10 20 2" xfId="59168"/>
    <cellStyle name="Финансовый 11 29 9 10 21" xfId="29248"/>
    <cellStyle name="Финансовый 11 29 9 10 21 2" xfId="59169"/>
    <cellStyle name="Финансовый 11 29 9 10 22" xfId="29249"/>
    <cellStyle name="Финансовый 11 29 9 10 22 2" xfId="59170"/>
    <cellStyle name="Финансовый 11 29 9 10 23" xfId="29250"/>
    <cellStyle name="Финансовый 11 29 9 10 23 2" xfId="59171"/>
    <cellStyle name="Финансовый 11 29 9 10 24" xfId="59172"/>
    <cellStyle name="Финансовый 11 29 9 10 3" xfId="29251"/>
    <cellStyle name="Финансовый 11 29 9 10 3 2" xfId="59173"/>
    <cellStyle name="Финансовый 11 29 9 10 4" xfId="29252"/>
    <cellStyle name="Финансовый 11 29 9 10 4 2" xfId="59174"/>
    <cellStyle name="Финансовый 11 29 9 10 5" xfId="29253"/>
    <cellStyle name="Финансовый 11 29 9 10 5 2" xfId="59175"/>
    <cellStyle name="Финансовый 11 29 9 10 6" xfId="29254"/>
    <cellStyle name="Финансовый 11 29 9 10 6 2" xfId="59176"/>
    <cellStyle name="Финансовый 11 29 9 10 7" xfId="29255"/>
    <cellStyle name="Финансовый 11 29 9 10 7 2" xfId="59177"/>
    <cellStyle name="Финансовый 11 29 9 10 8" xfId="29256"/>
    <cellStyle name="Финансовый 11 29 9 10 8 2" xfId="59178"/>
    <cellStyle name="Финансовый 11 29 9 10 9" xfId="29257"/>
    <cellStyle name="Финансовый 11 29 9 10 9 2" xfId="59179"/>
    <cellStyle name="Финансовый 11 29 9 11" xfId="29258"/>
    <cellStyle name="Финансовый 11 29 9 11 10" xfId="29259"/>
    <cellStyle name="Финансовый 11 29 9 11 10 2" xfId="59180"/>
    <cellStyle name="Финансовый 11 29 9 11 11" xfId="29260"/>
    <cellStyle name="Финансовый 11 29 9 11 11 2" xfId="59181"/>
    <cellStyle name="Финансовый 11 29 9 11 12" xfId="29261"/>
    <cellStyle name="Финансовый 11 29 9 11 12 2" xfId="59182"/>
    <cellStyle name="Финансовый 11 29 9 11 13" xfId="29262"/>
    <cellStyle name="Финансовый 11 29 9 11 13 2" xfId="59183"/>
    <cellStyle name="Финансовый 11 29 9 11 14" xfId="29263"/>
    <cellStyle name="Финансовый 11 29 9 11 14 2" xfId="59184"/>
    <cellStyle name="Финансовый 11 29 9 11 15" xfId="29264"/>
    <cellStyle name="Финансовый 11 29 9 11 15 2" xfId="59185"/>
    <cellStyle name="Финансовый 11 29 9 11 16" xfId="29265"/>
    <cellStyle name="Финансовый 11 29 9 11 16 2" xfId="59186"/>
    <cellStyle name="Финансовый 11 29 9 11 17" xfId="29266"/>
    <cellStyle name="Финансовый 11 29 9 11 17 2" xfId="59187"/>
    <cellStyle name="Финансовый 11 29 9 11 18" xfId="29267"/>
    <cellStyle name="Финансовый 11 29 9 11 18 2" xfId="59188"/>
    <cellStyle name="Финансовый 11 29 9 11 19" xfId="59189"/>
    <cellStyle name="Финансовый 11 29 9 11 2" xfId="29268"/>
    <cellStyle name="Финансовый 11 29 9 11 2 2" xfId="59190"/>
    <cellStyle name="Финансовый 11 29 9 11 3" xfId="29269"/>
    <cellStyle name="Финансовый 11 29 9 11 3 2" xfId="59191"/>
    <cellStyle name="Финансовый 11 29 9 11 4" xfId="29270"/>
    <cellStyle name="Финансовый 11 29 9 11 4 2" xfId="59192"/>
    <cellStyle name="Финансовый 11 29 9 11 5" xfId="29271"/>
    <cellStyle name="Финансовый 11 29 9 11 5 2" xfId="59193"/>
    <cellStyle name="Финансовый 11 29 9 11 6" xfId="29272"/>
    <cellStyle name="Финансовый 11 29 9 11 6 2" xfId="59194"/>
    <cellStyle name="Финансовый 11 29 9 11 7" xfId="29273"/>
    <cellStyle name="Финансовый 11 29 9 11 7 2" xfId="59195"/>
    <cellStyle name="Финансовый 11 29 9 11 8" xfId="29274"/>
    <cellStyle name="Финансовый 11 29 9 11 8 2" xfId="59196"/>
    <cellStyle name="Финансовый 11 29 9 11 9" xfId="29275"/>
    <cellStyle name="Финансовый 11 29 9 11 9 2" xfId="59197"/>
    <cellStyle name="Финансовый 11 29 9 12" xfId="29276"/>
    <cellStyle name="Финансовый 11 29 9 12 10" xfId="29277"/>
    <cellStyle name="Финансовый 11 29 9 12 10 2" xfId="59198"/>
    <cellStyle name="Финансовый 11 29 9 12 11" xfId="29278"/>
    <cellStyle name="Финансовый 11 29 9 12 11 2" xfId="59199"/>
    <cellStyle name="Финансовый 11 29 9 12 12" xfId="29279"/>
    <cellStyle name="Финансовый 11 29 9 12 12 2" xfId="59200"/>
    <cellStyle name="Финансовый 11 29 9 12 13" xfId="29280"/>
    <cellStyle name="Финансовый 11 29 9 12 13 2" xfId="59201"/>
    <cellStyle name="Финансовый 11 29 9 12 14" xfId="29281"/>
    <cellStyle name="Финансовый 11 29 9 12 14 2" xfId="59202"/>
    <cellStyle name="Финансовый 11 29 9 12 15" xfId="29282"/>
    <cellStyle name="Финансовый 11 29 9 12 15 2" xfId="59203"/>
    <cellStyle name="Финансовый 11 29 9 12 16" xfId="29283"/>
    <cellStyle name="Финансовый 11 29 9 12 16 2" xfId="59204"/>
    <cellStyle name="Финансовый 11 29 9 12 17" xfId="29284"/>
    <cellStyle name="Финансовый 11 29 9 12 17 2" xfId="59205"/>
    <cellStyle name="Финансовый 11 29 9 12 18" xfId="29285"/>
    <cellStyle name="Финансовый 11 29 9 12 18 2" xfId="59206"/>
    <cellStyle name="Финансовый 11 29 9 12 19" xfId="59207"/>
    <cellStyle name="Финансовый 11 29 9 12 2" xfId="29286"/>
    <cellStyle name="Финансовый 11 29 9 12 2 2" xfId="59208"/>
    <cellStyle name="Финансовый 11 29 9 12 3" xfId="29287"/>
    <cellStyle name="Финансовый 11 29 9 12 3 2" xfId="59209"/>
    <cellStyle name="Финансовый 11 29 9 12 4" xfId="29288"/>
    <cellStyle name="Финансовый 11 29 9 12 4 2" xfId="59210"/>
    <cellStyle name="Финансовый 11 29 9 12 5" xfId="29289"/>
    <cellStyle name="Финансовый 11 29 9 12 5 2" xfId="59211"/>
    <cellStyle name="Финансовый 11 29 9 12 6" xfId="29290"/>
    <cellStyle name="Финансовый 11 29 9 12 6 2" xfId="59212"/>
    <cellStyle name="Финансовый 11 29 9 12 7" xfId="29291"/>
    <cellStyle name="Финансовый 11 29 9 12 7 2" xfId="59213"/>
    <cellStyle name="Финансовый 11 29 9 12 8" xfId="29292"/>
    <cellStyle name="Финансовый 11 29 9 12 8 2" xfId="59214"/>
    <cellStyle name="Финансовый 11 29 9 12 9" xfId="29293"/>
    <cellStyle name="Финансовый 11 29 9 12 9 2" xfId="59215"/>
    <cellStyle name="Финансовый 11 29 9 13" xfId="29294"/>
    <cellStyle name="Финансовый 11 29 9 13 10" xfId="29295"/>
    <cellStyle name="Финансовый 11 29 9 13 10 2" xfId="59216"/>
    <cellStyle name="Финансовый 11 29 9 13 11" xfId="29296"/>
    <cellStyle name="Финансовый 11 29 9 13 11 2" xfId="59217"/>
    <cellStyle name="Финансовый 11 29 9 13 12" xfId="29297"/>
    <cellStyle name="Финансовый 11 29 9 13 12 2" xfId="59218"/>
    <cellStyle name="Финансовый 11 29 9 13 13" xfId="29298"/>
    <cellStyle name="Финансовый 11 29 9 13 13 2" xfId="59219"/>
    <cellStyle name="Финансовый 11 29 9 13 14" xfId="29299"/>
    <cellStyle name="Финансовый 11 29 9 13 14 2" xfId="59220"/>
    <cellStyle name="Финансовый 11 29 9 13 15" xfId="29300"/>
    <cellStyle name="Финансовый 11 29 9 13 15 2" xfId="59221"/>
    <cellStyle name="Финансовый 11 29 9 13 16" xfId="29301"/>
    <cellStyle name="Финансовый 11 29 9 13 16 2" xfId="59222"/>
    <cellStyle name="Финансовый 11 29 9 13 17" xfId="29302"/>
    <cellStyle name="Финансовый 11 29 9 13 17 2" xfId="59223"/>
    <cellStyle name="Финансовый 11 29 9 13 18" xfId="29303"/>
    <cellStyle name="Финансовый 11 29 9 13 18 2" xfId="59224"/>
    <cellStyle name="Финансовый 11 29 9 13 19" xfId="59225"/>
    <cellStyle name="Финансовый 11 29 9 13 2" xfId="29304"/>
    <cellStyle name="Финансовый 11 29 9 13 2 2" xfId="59226"/>
    <cellStyle name="Финансовый 11 29 9 13 3" xfId="29305"/>
    <cellStyle name="Финансовый 11 29 9 13 3 2" xfId="59227"/>
    <cellStyle name="Финансовый 11 29 9 13 4" xfId="29306"/>
    <cellStyle name="Финансовый 11 29 9 13 4 2" xfId="59228"/>
    <cellStyle name="Финансовый 11 29 9 13 5" xfId="29307"/>
    <cellStyle name="Финансовый 11 29 9 13 5 2" xfId="59229"/>
    <cellStyle name="Финансовый 11 29 9 13 6" xfId="29308"/>
    <cellStyle name="Финансовый 11 29 9 13 6 2" xfId="59230"/>
    <cellStyle name="Финансовый 11 29 9 13 7" xfId="29309"/>
    <cellStyle name="Финансовый 11 29 9 13 7 2" xfId="59231"/>
    <cellStyle name="Финансовый 11 29 9 13 8" xfId="29310"/>
    <cellStyle name="Финансовый 11 29 9 13 8 2" xfId="59232"/>
    <cellStyle name="Финансовый 11 29 9 13 9" xfId="29311"/>
    <cellStyle name="Финансовый 11 29 9 13 9 2" xfId="59233"/>
    <cellStyle name="Финансовый 11 29 9 14" xfId="29312"/>
    <cellStyle name="Финансовый 11 29 9 14 2" xfId="59234"/>
    <cellStyle name="Финансовый 11 29 9 15" xfId="29313"/>
    <cellStyle name="Финансовый 11 29 9 15 2" xfId="59235"/>
    <cellStyle name="Финансовый 11 29 9 16" xfId="29314"/>
    <cellStyle name="Финансовый 11 29 9 16 2" xfId="59236"/>
    <cellStyle name="Финансовый 11 29 9 17" xfId="29315"/>
    <cellStyle name="Финансовый 11 29 9 17 2" xfId="59237"/>
    <cellStyle name="Финансовый 11 29 9 18" xfId="29316"/>
    <cellStyle name="Финансовый 11 29 9 18 2" xfId="59238"/>
    <cellStyle name="Финансовый 11 29 9 19" xfId="29317"/>
    <cellStyle name="Финансовый 11 29 9 19 2" xfId="59239"/>
    <cellStyle name="Финансовый 11 29 9 2" xfId="29318"/>
    <cellStyle name="Финансовый 11 29 9 2 2" xfId="29319"/>
    <cellStyle name="Финансовый 11 29 9 2 2 2" xfId="59240"/>
    <cellStyle name="Финансовый 11 29 9 2 3" xfId="59241"/>
    <cellStyle name="Финансовый 11 29 9 20" xfId="29320"/>
    <cellStyle name="Финансовый 11 29 9 20 2" xfId="59242"/>
    <cellStyle name="Финансовый 11 29 9 21" xfId="29321"/>
    <cellStyle name="Финансовый 11 29 9 21 2" xfId="59243"/>
    <cellStyle name="Финансовый 11 29 9 22" xfId="29322"/>
    <cellStyle name="Финансовый 11 29 9 22 2" xfId="59244"/>
    <cellStyle name="Финансовый 11 29 9 23" xfId="29323"/>
    <cellStyle name="Финансовый 11 29 9 23 2" xfId="59245"/>
    <cellStyle name="Финансовый 11 29 9 24" xfId="29324"/>
    <cellStyle name="Финансовый 11 29 9 24 2" xfId="59246"/>
    <cellStyle name="Финансовый 11 29 9 25" xfId="29325"/>
    <cellStyle name="Финансовый 11 29 9 25 2" xfId="59247"/>
    <cellStyle name="Финансовый 11 29 9 26" xfId="29326"/>
    <cellStyle name="Финансовый 11 29 9 26 2" xfId="59248"/>
    <cellStyle name="Финансовый 11 29 9 27" xfId="29327"/>
    <cellStyle name="Финансовый 11 29 9 27 2" xfId="59249"/>
    <cellStyle name="Финансовый 11 29 9 28" xfId="29328"/>
    <cellStyle name="Финансовый 11 29 9 28 2" xfId="59250"/>
    <cellStyle name="Финансовый 11 29 9 29" xfId="29329"/>
    <cellStyle name="Финансовый 11 29 9 29 2" xfId="59251"/>
    <cellStyle name="Финансовый 11 29 9 3" xfId="29330"/>
    <cellStyle name="Финансовый 11 29 9 3 2" xfId="59252"/>
    <cellStyle name="Финансовый 11 29 9 30" xfId="29331"/>
    <cellStyle name="Финансовый 11 29 9 30 2" xfId="59253"/>
    <cellStyle name="Финансовый 11 29 9 31" xfId="29332"/>
    <cellStyle name="Финансовый 11 29 9 31 2" xfId="59254"/>
    <cellStyle name="Финансовый 11 29 9 32" xfId="29333"/>
    <cellStyle name="Финансовый 11 29 9 32 2" xfId="59255"/>
    <cellStyle name="Финансовый 11 29 9 33" xfId="59256"/>
    <cellStyle name="Финансовый 11 29 9 4" xfId="29334"/>
    <cellStyle name="Финансовый 11 29 9 4 2" xfId="59257"/>
    <cellStyle name="Финансовый 11 29 9 5" xfId="29335"/>
    <cellStyle name="Финансовый 11 29 9 5 2" xfId="59258"/>
    <cellStyle name="Финансовый 11 29 9 6" xfId="29336"/>
    <cellStyle name="Финансовый 11 29 9 6 2" xfId="59259"/>
    <cellStyle name="Финансовый 11 29 9 7" xfId="29337"/>
    <cellStyle name="Финансовый 11 29 9 7 2" xfId="59260"/>
    <cellStyle name="Финансовый 11 29 9 8" xfId="29338"/>
    <cellStyle name="Финансовый 11 29 9 8 2" xfId="59261"/>
    <cellStyle name="Финансовый 11 29 9 9" xfId="29339"/>
    <cellStyle name="Финансовый 11 29 9 9 10" xfId="29340"/>
    <cellStyle name="Финансовый 11 29 9 9 10 2" xfId="59262"/>
    <cellStyle name="Финансовый 11 29 9 9 11" xfId="29341"/>
    <cellStyle name="Финансовый 11 29 9 9 11 2" xfId="59263"/>
    <cellStyle name="Финансовый 11 29 9 9 12" xfId="29342"/>
    <cellStyle name="Финансовый 11 29 9 9 12 2" xfId="59264"/>
    <cellStyle name="Финансовый 11 29 9 9 13" xfId="29343"/>
    <cellStyle name="Финансовый 11 29 9 9 13 2" xfId="59265"/>
    <cellStyle name="Финансовый 11 29 9 9 14" xfId="29344"/>
    <cellStyle name="Финансовый 11 29 9 9 14 2" xfId="59266"/>
    <cellStyle name="Финансовый 11 29 9 9 15" xfId="29345"/>
    <cellStyle name="Финансовый 11 29 9 9 15 2" xfId="59267"/>
    <cellStyle name="Финансовый 11 29 9 9 16" xfId="29346"/>
    <cellStyle name="Финансовый 11 29 9 9 16 2" xfId="59268"/>
    <cellStyle name="Финансовый 11 29 9 9 17" xfId="29347"/>
    <cellStyle name="Финансовый 11 29 9 9 17 2" xfId="59269"/>
    <cellStyle name="Финансовый 11 29 9 9 18" xfId="29348"/>
    <cellStyle name="Финансовый 11 29 9 9 18 2" xfId="59270"/>
    <cellStyle name="Финансовый 11 29 9 9 19" xfId="29349"/>
    <cellStyle name="Финансовый 11 29 9 9 19 2" xfId="59271"/>
    <cellStyle name="Финансовый 11 29 9 9 2" xfId="29350"/>
    <cellStyle name="Финансовый 11 29 9 9 2 2" xfId="59272"/>
    <cellStyle name="Финансовый 11 29 9 9 20" xfId="29351"/>
    <cellStyle name="Финансовый 11 29 9 9 20 2" xfId="59273"/>
    <cellStyle name="Финансовый 11 29 9 9 21" xfId="29352"/>
    <cellStyle name="Финансовый 11 29 9 9 21 2" xfId="59274"/>
    <cellStyle name="Финансовый 11 29 9 9 22" xfId="29353"/>
    <cellStyle name="Финансовый 11 29 9 9 22 2" xfId="59275"/>
    <cellStyle name="Финансовый 11 29 9 9 23" xfId="29354"/>
    <cellStyle name="Финансовый 11 29 9 9 23 2" xfId="59276"/>
    <cellStyle name="Финансовый 11 29 9 9 24" xfId="59277"/>
    <cellStyle name="Финансовый 11 29 9 9 3" xfId="29355"/>
    <cellStyle name="Финансовый 11 29 9 9 3 2" xfId="59278"/>
    <cellStyle name="Финансовый 11 29 9 9 4" xfId="29356"/>
    <cellStyle name="Финансовый 11 29 9 9 4 2" xfId="59279"/>
    <cellStyle name="Финансовый 11 29 9 9 5" xfId="29357"/>
    <cellStyle name="Финансовый 11 29 9 9 5 2" xfId="59280"/>
    <cellStyle name="Финансовый 11 29 9 9 6" xfId="29358"/>
    <cellStyle name="Финансовый 11 29 9 9 6 2" xfId="59281"/>
    <cellStyle name="Финансовый 11 29 9 9 7" xfId="29359"/>
    <cellStyle name="Финансовый 11 29 9 9 7 2" xfId="59282"/>
    <cellStyle name="Финансовый 11 29 9 9 8" xfId="29360"/>
    <cellStyle name="Финансовый 11 29 9 9 8 2" xfId="59283"/>
    <cellStyle name="Финансовый 11 29 9 9 9" xfId="29361"/>
    <cellStyle name="Финансовый 11 29 9 9 9 2" xfId="59284"/>
    <cellStyle name="Финансовый 12" xfId="29362"/>
    <cellStyle name="Финансовый 12 2" xfId="59285"/>
    <cellStyle name="Финансовый 13" xfId="29363"/>
    <cellStyle name="Финансовый 13 2" xfId="59286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7"/>
    <cellStyle name="Финансовый 13 29 9 10 11" xfId="29367"/>
    <cellStyle name="Финансовый 13 29 9 10 11 2" xfId="59288"/>
    <cellStyle name="Финансовый 13 29 9 10 12" xfId="29368"/>
    <cellStyle name="Финансовый 13 29 9 10 12 2" xfId="59289"/>
    <cellStyle name="Финансовый 13 29 9 10 13" xfId="29369"/>
    <cellStyle name="Финансовый 13 29 9 10 13 2" xfId="59290"/>
    <cellStyle name="Финансовый 13 29 9 10 14" xfId="29370"/>
    <cellStyle name="Финансовый 13 29 9 10 14 2" xfId="59291"/>
    <cellStyle name="Финансовый 13 29 9 10 15" xfId="29371"/>
    <cellStyle name="Финансовый 13 29 9 10 15 2" xfId="59292"/>
    <cellStyle name="Финансовый 13 29 9 10 16" xfId="29372"/>
    <cellStyle name="Финансовый 13 29 9 10 16 2" xfId="59293"/>
    <cellStyle name="Финансовый 13 29 9 10 17" xfId="29373"/>
    <cellStyle name="Финансовый 13 29 9 10 17 2" xfId="59294"/>
    <cellStyle name="Финансовый 13 29 9 10 18" xfId="29374"/>
    <cellStyle name="Финансовый 13 29 9 10 18 2" xfId="59295"/>
    <cellStyle name="Финансовый 13 29 9 10 19" xfId="29375"/>
    <cellStyle name="Финансовый 13 29 9 10 19 2" xfId="59296"/>
    <cellStyle name="Финансовый 13 29 9 10 2" xfId="29376"/>
    <cellStyle name="Финансовый 13 29 9 10 2 2" xfId="59297"/>
    <cellStyle name="Финансовый 13 29 9 10 20" xfId="29377"/>
    <cellStyle name="Финансовый 13 29 9 10 20 2" xfId="59298"/>
    <cellStyle name="Финансовый 13 29 9 10 21" xfId="29378"/>
    <cellStyle name="Финансовый 13 29 9 10 21 2" xfId="59299"/>
    <cellStyle name="Финансовый 13 29 9 10 22" xfId="29379"/>
    <cellStyle name="Финансовый 13 29 9 10 22 2" xfId="59300"/>
    <cellStyle name="Финансовый 13 29 9 10 23" xfId="29380"/>
    <cellStyle name="Финансовый 13 29 9 10 23 2" xfId="59301"/>
    <cellStyle name="Финансовый 13 29 9 10 24" xfId="59302"/>
    <cellStyle name="Финансовый 13 29 9 10 3" xfId="29381"/>
    <cellStyle name="Финансовый 13 29 9 10 3 2" xfId="59303"/>
    <cellStyle name="Финансовый 13 29 9 10 4" xfId="29382"/>
    <cellStyle name="Финансовый 13 29 9 10 4 2" xfId="59304"/>
    <cellStyle name="Финансовый 13 29 9 10 5" xfId="29383"/>
    <cellStyle name="Финансовый 13 29 9 10 5 2" xfId="59305"/>
    <cellStyle name="Финансовый 13 29 9 10 6" xfId="29384"/>
    <cellStyle name="Финансовый 13 29 9 10 6 2" xfId="59306"/>
    <cellStyle name="Финансовый 13 29 9 10 7" xfId="29385"/>
    <cellStyle name="Финансовый 13 29 9 10 7 2" xfId="59307"/>
    <cellStyle name="Финансовый 13 29 9 10 8" xfId="29386"/>
    <cellStyle name="Финансовый 13 29 9 10 8 2" xfId="59308"/>
    <cellStyle name="Финансовый 13 29 9 10 9" xfId="29387"/>
    <cellStyle name="Финансовый 13 29 9 10 9 2" xfId="59309"/>
    <cellStyle name="Финансовый 13 29 9 11" xfId="29388"/>
    <cellStyle name="Финансовый 13 29 9 11 10" xfId="29389"/>
    <cellStyle name="Финансовый 13 29 9 11 10 2" xfId="59310"/>
    <cellStyle name="Финансовый 13 29 9 11 11" xfId="29390"/>
    <cellStyle name="Финансовый 13 29 9 11 11 2" xfId="59311"/>
    <cellStyle name="Финансовый 13 29 9 11 12" xfId="29391"/>
    <cellStyle name="Финансовый 13 29 9 11 12 2" xfId="59312"/>
    <cellStyle name="Финансовый 13 29 9 11 13" xfId="29392"/>
    <cellStyle name="Финансовый 13 29 9 11 13 2" xfId="59313"/>
    <cellStyle name="Финансовый 13 29 9 11 14" xfId="29393"/>
    <cellStyle name="Финансовый 13 29 9 11 14 2" xfId="59314"/>
    <cellStyle name="Финансовый 13 29 9 11 15" xfId="29394"/>
    <cellStyle name="Финансовый 13 29 9 11 15 2" xfId="59315"/>
    <cellStyle name="Финансовый 13 29 9 11 16" xfId="29395"/>
    <cellStyle name="Финансовый 13 29 9 11 16 2" xfId="59316"/>
    <cellStyle name="Финансовый 13 29 9 11 17" xfId="29396"/>
    <cellStyle name="Финансовый 13 29 9 11 17 2" xfId="59317"/>
    <cellStyle name="Финансовый 13 29 9 11 18" xfId="29397"/>
    <cellStyle name="Финансовый 13 29 9 11 18 2" xfId="59318"/>
    <cellStyle name="Финансовый 13 29 9 11 19" xfId="59319"/>
    <cellStyle name="Финансовый 13 29 9 11 2" xfId="29398"/>
    <cellStyle name="Финансовый 13 29 9 11 2 2" xfId="59320"/>
    <cellStyle name="Финансовый 13 29 9 11 3" xfId="29399"/>
    <cellStyle name="Финансовый 13 29 9 11 3 2" xfId="59321"/>
    <cellStyle name="Финансовый 13 29 9 11 4" xfId="29400"/>
    <cellStyle name="Финансовый 13 29 9 11 4 2" xfId="59322"/>
    <cellStyle name="Финансовый 13 29 9 11 5" xfId="29401"/>
    <cellStyle name="Финансовый 13 29 9 11 5 2" xfId="59323"/>
    <cellStyle name="Финансовый 13 29 9 11 6" xfId="29402"/>
    <cellStyle name="Финансовый 13 29 9 11 6 2" xfId="59324"/>
    <cellStyle name="Финансовый 13 29 9 11 7" xfId="29403"/>
    <cellStyle name="Финансовый 13 29 9 11 7 2" xfId="59325"/>
    <cellStyle name="Финансовый 13 29 9 11 8" xfId="29404"/>
    <cellStyle name="Финансовый 13 29 9 11 8 2" xfId="59326"/>
    <cellStyle name="Финансовый 13 29 9 11 9" xfId="29405"/>
    <cellStyle name="Финансовый 13 29 9 11 9 2" xfId="59327"/>
    <cellStyle name="Финансовый 13 29 9 12" xfId="29406"/>
    <cellStyle name="Финансовый 13 29 9 12 10" xfId="29407"/>
    <cellStyle name="Финансовый 13 29 9 12 10 2" xfId="59328"/>
    <cellStyle name="Финансовый 13 29 9 12 11" xfId="29408"/>
    <cellStyle name="Финансовый 13 29 9 12 11 2" xfId="59329"/>
    <cellStyle name="Финансовый 13 29 9 12 12" xfId="29409"/>
    <cellStyle name="Финансовый 13 29 9 12 12 2" xfId="59330"/>
    <cellStyle name="Финансовый 13 29 9 12 13" xfId="29410"/>
    <cellStyle name="Финансовый 13 29 9 12 13 2" xfId="59331"/>
    <cellStyle name="Финансовый 13 29 9 12 14" xfId="29411"/>
    <cellStyle name="Финансовый 13 29 9 12 14 2" xfId="59332"/>
    <cellStyle name="Финансовый 13 29 9 12 15" xfId="29412"/>
    <cellStyle name="Финансовый 13 29 9 12 15 2" xfId="59333"/>
    <cellStyle name="Финансовый 13 29 9 12 16" xfId="29413"/>
    <cellStyle name="Финансовый 13 29 9 12 16 2" xfId="59334"/>
    <cellStyle name="Финансовый 13 29 9 12 17" xfId="29414"/>
    <cellStyle name="Финансовый 13 29 9 12 17 2" xfId="59335"/>
    <cellStyle name="Финансовый 13 29 9 12 18" xfId="29415"/>
    <cellStyle name="Финансовый 13 29 9 12 18 2" xfId="59336"/>
    <cellStyle name="Финансовый 13 29 9 12 19" xfId="59337"/>
    <cellStyle name="Финансовый 13 29 9 12 2" xfId="29416"/>
    <cellStyle name="Финансовый 13 29 9 12 2 2" xfId="59338"/>
    <cellStyle name="Финансовый 13 29 9 12 3" xfId="29417"/>
    <cellStyle name="Финансовый 13 29 9 12 3 2" xfId="59339"/>
    <cellStyle name="Финансовый 13 29 9 12 4" xfId="29418"/>
    <cellStyle name="Финансовый 13 29 9 12 4 2" xfId="59340"/>
    <cellStyle name="Финансовый 13 29 9 12 5" xfId="29419"/>
    <cellStyle name="Финансовый 13 29 9 12 5 2" xfId="59341"/>
    <cellStyle name="Финансовый 13 29 9 12 6" xfId="29420"/>
    <cellStyle name="Финансовый 13 29 9 12 6 2" xfId="59342"/>
    <cellStyle name="Финансовый 13 29 9 12 7" xfId="29421"/>
    <cellStyle name="Финансовый 13 29 9 12 7 2" xfId="59343"/>
    <cellStyle name="Финансовый 13 29 9 12 8" xfId="29422"/>
    <cellStyle name="Финансовый 13 29 9 12 8 2" xfId="59344"/>
    <cellStyle name="Финансовый 13 29 9 12 9" xfId="29423"/>
    <cellStyle name="Финансовый 13 29 9 12 9 2" xfId="59345"/>
    <cellStyle name="Финансовый 13 29 9 13" xfId="29424"/>
    <cellStyle name="Финансовый 13 29 9 13 10" xfId="29425"/>
    <cellStyle name="Финансовый 13 29 9 13 10 2" xfId="59346"/>
    <cellStyle name="Финансовый 13 29 9 13 11" xfId="29426"/>
    <cellStyle name="Финансовый 13 29 9 13 11 2" xfId="59347"/>
    <cellStyle name="Финансовый 13 29 9 13 12" xfId="29427"/>
    <cellStyle name="Финансовый 13 29 9 13 12 2" xfId="59348"/>
    <cellStyle name="Финансовый 13 29 9 13 13" xfId="29428"/>
    <cellStyle name="Финансовый 13 29 9 13 13 2" xfId="59349"/>
    <cellStyle name="Финансовый 13 29 9 13 14" xfId="29429"/>
    <cellStyle name="Финансовый 13 29 9 13 14 2" xfId="59350"/>
    <cellStyle name="Финансовый 13 29 9 13 15" xfId="29430"/>
    <cellStyle name="Финансовый 13 29 9 13 15 2" xfId="59351"/>
    <cellStyle name="Финансовый 13 29 9 13 16" xfId="29431"/>
    <cellStyle name="Финансовый 13 29 9 13 16 2" xfId="59352"/>
    <cellStyle name="Финансовый 13 29 9 13 17" xfId="29432"/>
    <cellStyle name="Финансовый 13 29 9 13 17 2" xfId="59353"/>
    <cellStyle name="Финансовый 13 29 9 13 18" xfId="29433"/>
    <cellStyle name="Финансовый 13 29 9 13 18 2" xfId="59354"/>
    <cellStyle name="Финансовый 13 29 9 13 19" xfId="59355"/>
    <cellStyle name="Финансовый 13 29 9 13 2" xfId="29434"/>
    <cellStyle name="Финансовый 13 29 9 13 2 2" xfId="59356"/>
    <cellStyle name="Финансовый 13 29 9 13 3" xfId="29435"/>
    <cellStyle name="Финансовый 13 29 9 13 3 2" xfId="59357"/>
    <cellStyle name="Финансовый 13 29 9 13 4" xfId="29436"/>
    <cellStyle name="Финансовый 13 29 9 13 4 2" xfId="59358"/>
    <cellStyle name="Финансовый 13 29 9 13 5" xfId="29437"/>
    <cellStyle name="Финансовый 13 29 9 13 5 2" xfId="59359"/>
    <cellStyle name="Финансовый 13 29 9 13 6" xfId="29438"/>
    <cellStyle name="Финансовый 13 29 9 13 6 2" xfId="59360"/>
    <cellStyle name="Финансовый 13 29 9 13 7" xfId="29439"/>
    <cellStyle name="Финансовый 13 29 9 13 7 2" xfId="59361"/>
    <cellStyle name="Финансовый 13 29 9 13 8" xfId="29440"/>
    <cellStyle name="Финансовый 13 29 9 13 8 2" xfId="59362"/>
    <cellStyle name="Финансовый 13 29 9 13 9" xfId="29441"/>
    <cellStyle name="Финансовый 13 29 9 13 9 2" xfId="59363"/>
    <cellStyle name="Финансовый 13 29 9 14" xfId="29442"/>
    <cellStyle name="Финансовый 13 29 9 14 2" xfId="59364"/>
    <cellStyle name="Финансовый 13 29 9 15" xfId="29443"/>
    <cellStyle name="Финансовый 13 29 9 15 2" xfId="59365"/>
    <cellStyle name="Финансовый 13 29 9 16" xfId="29444"/>
    <cellStyle name="Финансовый 13 29 9 16 2" xfId="59366"/>
    <cellStyle name="Финансовый 13 29 9 17" xfId="29445"/>
    <cellStyle name="Финансовый 13 29 9 17 2" xfId="59367"/>
    <cellStyle name="Финансовый 13 29 9 18" xfId="29446"/>
    <cellStyle name="Финансовый 13 29 9 18 2" xfId="59368"/>
    <cellStyle name="Финансовый 13 29 9 19" xfId="29447"/>
    <cellStyle name="Финансовый 13 29 9 19 2" xfId="59369"/>
    <cellStyle name="Финансовый 13 29 9 2" xfId="29448"/>
    <cellStyle name="Финансовый 13 29 9 2 2" xfId="29449"/>
    <cellStyle name="Финансовый 13 29 9 2 2 2" xfId="59370"/>
    <cellStyle name="Финансовый 13 29 9 2 3" xfId="59371"/>
    <cellStyle name="Финансовый 13 29 9 20" xfId="29450"/>
    <cellStyle name="Финансовый 13 29 9 20 2" xfId="59372"/>
    <cellStyle name="Финансовый 13 29 9 21" xfId="29451"/>
    <cellStyle name="Финансовый 13 29 9 21 2" xfId="59373"/>
    <cellStyle name="Финансовый 13 29 9 22" xfId="29452"/>
    <cellStyle name="Финансовый 13 29 9 22 2" xfId="59374"/>
    <cellStyle name="Финансовый 13 29 9 23" xfId="29453"/>
    <cellStyle name="Финансовый 13 29 9 23 2" xfId="59375"/>
    <cellStyle name="Финансовый 13 29 9 24" xfId="29454"/>
    <cellStyle name="Финансовый 13 29 9 24 2" xfId="59376"/>
    <cellStyle name="Финансовый 13 29 9 25" xfId="29455"/>
    <cellStyle name="Финансовый 13 29 9 25 2" xfId="59377"/>
    <cellStyle name="Финансовый 13 29 9 26" xfId="29456"/>
    <cellStyle name="Финансовый 13 29 9 26 2" xfId="59378"/>
    <cellStyle name="Финансовый 13 29 9 27" xfId="29457"/>
    <cellStyle name="Финансовый 13 29 9 27 2" xfId="59379"/>
    <cellStyle name="Финансовый 13 29 9 28" xfId="29458"/>
    <cellStyle name="Финансовый 13 29 9 28 2" xfId="59380"/>
    <cellStyle name="Финансовый 13 29 9 29" xfId="29459"/>
    <cellStyle name="Финансовый 13 29 9 29 2" xfId="59381"/>
    <cellStyle name="Финансовый 13 29 9 3" xfId="29460"/>
    <cellStyle name="Финансовый 13 29 9 3 2" xfId="59382"/>
    <cellStyle name="Финансовый 13 29 9 30" xfId="29461"/>
    <cellStyle name="Финансовый 13 29 9 30 2" xfId="59383"/>
    <cellStyle name="Финансовый 13 29 9 31" xfId="29462"/>
    <cellStyle name="Финансовый 13 29 9 31 2" xfId="59384"/>
    <cellStyle name="Финансовый 13 29 9 32" xfId="29463"/>
    <cellStyle name="Финансовый 13 29 9 32 2" xfId="59385"/>
    <cellStyle name="Финансовый 13 29 9 33" xfId="59386"/>
    <cellStyle name="Финансовый 13 29 9 4" xfId="29464"/>
    <cellStyle name="Финансовый 13 29 9 4 2" xfId="59387"/>
    <cellStyle name="Финансовый 13 29 9 5" xfId="29465"/>
    <cellStyle name="Финансовый 13 29 9 5 2" xfId="59388"/>
    <cellStyle name="Финансовый 13 29 9 6" xfId="29466"/>
    <cellStyle name="Финансовый 13 29 9 6 2" xfId="59389"/>
    <cellStyle name="Финансовый 13 29 9 7" xfId="29467"/>
    <cellStyle name="Финансовый 13 29 9 7 2" xfId="59390"/>
    <cellStyle name="Финансовый 13 29 9 8" xfId="29468"/>
    <cellStyle name="Финансовый 13 29 9 8 2" xfId="59391"/>
    <cellStyle name="Финансовый 13 29 9 9" xfId="29469"/>
    <cellStyle name="Финансовый 13 29 9 9 10" xfId="29470"/>
    <cellStyle name="Финансовый 13 29 9 9 10 2" xfId="59392"/>
    <cellStyle name="Финансовый 13 29 9 9 11" xfId="29471"/>
    <cellStyle name="Финансовый 13 29 9 9 11 2" xfId="59393"/>
    <cellStyle name="Финансовый 13 29 9 9 12" xfId="29472"/>
    <cellStyle name="Финансовый 13 29 9 9 12 2" xfId="59394"/>
    <cellStyle name="Финансовый 13 29 9 9 13" xfId="29473"/>
    <cellStyle name="Финансовый 13 29 9 9 13 2" xfId="59395"/>
    <cellStyle name="Финансовый 13 29 9 9 14" xfId="29474"/>
    <cellStyle name="Финансовый 13 29 9 9 14 2" xfId="59396"/>
    <cellStyle name="Финансовый 13 29 9 9 15" xfId="29475"/>
    <cellStyle name="Финансовый 13 29 9 9 15 2" xfId="59397"/>
    <cellStyle name="Финансовый 13 29 9 9 16" xfId="29476"/>
    <cellStyle name="Финансовый 13 29 9 9 16 2" xfId="59398"/>
    <cellStyle name="Финансовый 13 29 9 9 17" xfId="29477"/>
    <cellStyle name="Финансовый 13 29 9 9 17 2" xfId="59399"/>
    <cellStyle name="Финансовый 13 29 9 9 18" xfId="29478"/>
    <cellStyle name="Финансовый 13 29 9 9 18 2" xfId="59400"/>
    <cellStyle name="Финансовый 13 29 9 9 19" xfId="29479"/>
    <cellStyle name="Финансовый 13 29 9 9 19 2" xfId="59401"/>
    <cellStyle name="Финансовый 13 29 9 9 2" xfId="29480"/>
    <cellStyle name="Финансовый 13 29 9 9 2 2" xfId="59402"/>
    <cellStyle name="Финансовый 13 29 9 9 20" xfId="29481"/>
    <cellStyle name="Финансовый 13 29 9 9 20 2" xfId="59403"/>
    <cellStyle name="Финансовый 13 29 9 9 21" xfId="29482"/>
    <cellStyle name="Финансовый 13 29 9 9 21 2" xfId="59404"/>
    <cellStyle name="Финансовый 13 29 9 9 22" xfId="29483"/>
    <cellStyle name="Финансовый 13 29 9 9 22 2" xfId="59405"/>
    <cellStyle name="Финансовый 13 29 9 9 23" xfId="29484"/>
    <cellStyle name="Финансовый 13 29 9 9 23 2" xfId="59406"/>
    <cellStyle name="Финансовый 13 29 9 9 24" xfId="59407"/>
    <cellStyle name="Финансовый 13 29 9 9 3" xfId="29485"/>
    <cellStyle name="Финансовый 13 29 9 9 3 2" xfId="59408"/>
    <cellStyle name="Финансовый 13 29 9 9 4" xfId="29486"/>
    <cellStyle name="Финансовый 13 29 9 9 4 2" xfId="59409"/>
    <cellStyle name="Финансовый 13 29 9 9 5" xfId="29487"/>
    <cellStyle name="Финансовый 13 29 9 9 5 2" xfId="59410"/>
    <cellStyle name="Финансовый 13 29 9 9 6" xfId="29488"/>
    <cellStyle name="Финансовый 13 29 9 9 6 2" xfId="59411"/>
    <cellStyle name="Финансовый 13 29 9 9 7" xfId="29489"/>
    <cellStyle name="Финансовый 13 29 9 9 7 2" xfId="59412"/>
    <cellStyle name="Финансовый 13 29 9 9 8" xfId="29490"/>
    <cellStyle name="Финансовый 13 29 9 9 8 2" xfId="59413"/>
    <cellStyle name="Финансовый 13 29 9 9 9" xfId="29491"/>
    <cellStyle name="Финансовый 13 29 9 9 9 2" xfId="59414"/>
    <cellStyle name="Финансовый 14" xfId="29492"/>
    <cellStyle name="Финансовый 14 2" xfId="59415"/>
    <cellStyle name="Финансовый 15" xfId="29493"/>
    <cellStyle name="Финансовый 15 10" xfId="29494"/>
    <cellStyle name="Финансовый 15 10 10" xfId="29495"/>
    <cellStyle name="Финансовый 15 10 10 2" xfId="59416"/>
    <cellStyle name="Финансовый 15 10 11" xfId="29496"/>
    <cellStyle name="Финансовый 15 10 11 2" xfId="59417"/>
    <cellStyle name="Финансовый 15 10 12" xfId="29497"/>
    <cellStyle name="Финансовый 15 10 12 2" xfId="59418"/>
    <cellStyle name="Финансовый 15 10 13" xfId="29498"/>
    <cellStyle name="Финансовый 15 10 13 2" xfId="59419"/>
    <cellStyle name="Финансовый 15 10 14" xfId="29499"/>
    <cellStyle name="Финансовый 15 10 14 2" xfId="59420"/>
    <cellStyle name="Финансовый 15 10 15" xfId="29500"/>
    <cellStyle name="Финансовый 15 10 15 2" xfId="59421"/>
    <cellStyle name="Финансовый 15 10 16" xfId="29501"/>
    <cellStyle name="Финансовый 15 10 16 2" xfId="59422"/>
    <cellStyle name="Финансовый 15 10 17" xfId="29502"/>
    <cellStyle name="Финансовый 15 10 17 2" xfId="59423"/>
    <cellStyle name="Финансовый 15 10 18" xfId="29503"/>
    <cellStyle name="Финансовый 15 10 18 2" xfId="59424"/>
    <cellStyle name="Финансовый 15 10 19" xfId="29504"/>
    <cellStyle name="Финансовый 15 10 19 2" xfId="59425"/>
    <cellStyle name="Финансовый 15 10 2" xfId="29505"/>
    <cellStyle name="Финансовый 15 10 2 2" xfId="59426"/>
    <cellStyle name="Финансовый 15 10 20" xfId="29506"/>
    <cellStyle name="Финансовый 15 10 20 2" xfId="59427"/>
    <cellStyle name="Финансовый 15 10 21" xfId="29507"/>
    <cellStyle name="Финансовый 15 10 21 2" xfId="59428"/>
    <cellStyle name="Финансовый 15 10 22" xfId="29508"/>
    <cellStyle name="Финансовый 15 10 22 2" xfId="59429"/>
    <cellStyle name="Финансовый 15 10 23" xfId="29509"/>
    <cellStyle name="Финансовый 15 10 23 2" xfId="59430"/>
    <cellStyle name="Финансовый 15 10 24" xfId="59431"/>
    <cellStyle name="Финансовый 15 10 3" xfId="29510"/>
    <cellStyle name="Финансовый 15 10 3 2" xfId="59432"/>
    <cellStyle name="Финансовый 15 10 4" xfId="29511"/>
    <cellStyle name="Финансовый 15 10 4 2" xfId="59433"/>
    <cellStyle name="Финансовый 15 10 5" xfId="29512"/>
    <cellStyle name="Финансовый 15 10 5 2" xfId="59434"/>
    <cellStyle name="Финансовый 15 10 6" xfId="29513"/>
    <cellStyle name="Финансовый 15 10 6 2" xfId="59435"/>
    <cellStyle name="Финансовый 15 10 7" xfId="29514"/>
    <cellStyle name="Финансовый 15 10 7 2" xfId="59436"/>
    <cellStyle name="Финансовый 15 10 8" xfId="29515"/>
    <cellStyle name="Финансовый 15 10 8 2" xfId="59437"/>
    <cellStyle name="Финансовый 15 10 9" xfId="29516"/>
    <cellStyle name="Финансовый 15 10 9 2" xfId="59438"/>
    <cellStyle name="Финансовый 15 11" xfId="29517"/>
    <cellStyle name="Финансовый 15 11 10" xfId="29518"/>
    <cellStyle name="Финансовый 15 11 10 2" xfId="59439"/>
    <cellStyle name="Финансовый 15 11 11" xfId="29519"/>
    <cellStyle name="Финансовый 15 11 11 2" xfId="59440"/>
    <cellStyle name="Финансовый 15 11 12" xfId="29520"/>
    <cellStyle name="Финансовый 15 11 12 2" xfId="59441"/>
    <cellStyle name="Финансовый 15 11 13" xfId="29521"/>
    <cellStyle name="Финансовый 15 11 13 2" xfId="59442"/>
    <cellStyle name="Финансовый 15 11 14" xfId="29522"/>
    <cellStyle name="Финансовый 15 11 14 2" xfId="59443"/>
    <cellStyle name="Финансовый 15 11 15" xfId="29523"/>
    <cellStyle name="Финансовый 15 11 15 2" xfId="59444"/>
    <cellStyle name="Финансовый 15 11 16" xfId="29524"/>
    <cellStyle name="Финансовый 15 11 16 2" xfId="59445"/>
    <cellStyle name="Финансовый 15 11 17" xfId="29525"/>
    <cellStyle name="Финансовый 15 11 17 2" xfId="59446"/>
    <cellStyle name="Финансовый 15 11 18" xfId="29526"/>
    <cellStyle name="Финансовый 15 11 18 2" xfId="59447"/>
    <cellStyle name="Финансовый 15 11 19" xfId="59448"/>
    <cellStyle name="Финансовый 15 11 2" xfId="29527"/>
    <cellStyle name="Финансовый 15 11 2 2" xfId="59449"/>
    <cellStyle name="Финансовый 15 11 3" xfId="29528"/>
    <cellStyle name="Финансовый 15 11 3 2" xfId="59450"/>
    <cellStyle name="Финансовый 15 11 4" xfId="29529"/>
    <cellStyle name="Финансовый 15 11 4 2" xfId="59451"/>
    <cellStyle name="Финансовый 15 11 5" xfId="29530"/>
    <cellStyle name="Финансовый 15 11 5 2" xfId="59452"/>
    <cellStyle name="Финансовый 15 11 6" xfId="29531"/>
    <cellStyle name="Финансовый 15 11 6 2" xfId="59453"/>
    <cellStyle name="Финансовый 15 11 7" xfId="29532"/>
    <cellStyle name="Финансовый 15 11 7 2" xfId="59454"/>
    <cellStyle name="Финансовый 15 11 8" xfId="29533"/>
    <cellStyle name="Финансовый 15 11 8 2" xfId="59455"/>
    <cellStyle name="Финансовый 15 11 9" xfId="29534"/>
    <cellStyle name="Финансовый 15 11 9 2" xfId="59456"/>
    <cellStyle name="Финансовый 15 12" xfId="29535"/>
    <cellStyle name="Финансовый 15 12 10" xfId="29536"/>
    <cellStyle name="Финансовый 15 12 10 2" xfId="59457"/>
    <cellStyle name="Финансовый 15 12 11" xfId="29537"/>
    <cellStyle name="Финансовый 15 12 11 2" xfId="59458"/>
    <cellStyle name="Финансовый 15 12 12" xfId="29538"/>
    <cellStyle name="Финансовый 15 12 12 2" xfId="59459"/>
    <cellStyle name="Финансовый 15 12 13" xfId="29539"/>
    <cellStyle name="Финансовый 15 12 13 2" xfId="59460"/>
    <cellStyle name="Финансовый 15 12 14" xfId="29540"/>
    <cellStyle name="Финансовый 15 12 14 2" xfId="59461"/>
    <cellStyle name="Финансовый 15 12 15" xfId="29541"/>
    <cellStyle name="Финансовый 15 12 15 2" xfId="59462"/>
    <cellStyle name="Финансовый 15 12 16" xfId="29542"/>
    <cellStyle name="Финансовый 15 12 16 2" xfId="59463"/>
    <cellStyle name="Финансовый 15 12 17" xfId="29543"/>
    <cellStyle name="Финансовый 15 12 17 2" xfId="59464"/>
    <cellStyle name="Финансовый 15 12 18" xfId="29544"/>
    <cellStyle name="Финансовый 15 12 18 2" xfId="59465"/>
    <cellStyle name="Финансовый 15 12 19" xfId="59466"/>
    <cellStyle name="Финансовый 15 12 2" xfId="29545"/>
    <cellStyle name="Финансовый 15 12 2 2" xfId="59467"/>
    <cellStyle name="Финансовый 15 12 3" xfId="29546"/>
    <cellStyle name="Финансовый 15 12 3 2" xfId="59468"/>
    <cellStyle name="Финансовый 15 12 4" xfId="29547"/>
    <cellStyle name="Финансовый 15 12 4 2" xfId="59469"/>
    <cellStyle name="Финансовый 15 12 5" xfId="29548"/>
    <cellStyle name="Финансовый 15 12 5 2" xfId="59470"/>
    <cellStyle name="Финансовый 15 12 6" xfId="29549"/>
    <cellStyle name="Финансовый 15 12 6 2" xfId="59471"/>
    <cellStyle name="Финансовый 15 12 7" xfId="29550"/>
    <cellStyle name="Финансовый 15 12 7 2" xfId="59472"/>
    <cellStyle name="Финансовый 15 12 8" xfId="29551"/>
    <cellStyle name="Финансовый 15 12 8 2" xfId="59473"/>
    <cellStyle name="Финансовый 15 12 9" xfId="29552"/>
    <cellStyle name="Финансовый 15 12 9 2" xfId="59474"/>
    <cellStyle name="Финансовый 15 13" xfId="29553"/>
    <cellStyle name="Финансовый 15 13 10" xfId="29554"/>
    <cellStyle name="Финансовый 15 13 10 2" xfId="59475"/>
    <cellStyle name="Финансовый 15 13 11" xfId="29555"/>
    <cellStyle name="Финансовый 15 13 11 2" xfId="59476"/>
    <cellStyle name="Финансовый 15 13 12" xfId="29556"/>
    <cellStyle name="Финансовый 15 13 12 2" xfId="59477"/>
    <cellStyle name="Финансовый 15 13 13" xfId="29557"/>
    <cellStyle name="Финансовый 15 13 13 2" xfId="59478"/>
    <cellStyle name="Финансовый 15 13 14" xfId="29558"/>
    <cellStyle name="Финансовый 15 13 14 2" xfId="59479"/>
    <cellStyle name="Финансовый 15 13 15" xfId="29559"/>
    <cellStyle name="Финансовый 15 13 15 2" xfId="59480"/>
    <cellStyle name="Финансовый 15 13 16" xfId="29560"/>
    <cellStyle name="Финансовый 15 13 16 2" xfId="59481"/>
    <cellStyle name="Финансовый 15 13 17" xfId="29561"/>
    <cellStyle name="Финансовый 15 13 17 2" xfId="59482"/>
    <cellStyle name="Финансовый 15 13 18" xfId="29562"/>
    <cellStyle name="Финансовый 15 13 18 2" xfId="59483"/>
    <cellStyle name="Финансовый 15 13 19" xfId="59484"/>
    <cellStyle name="Финансовый 15 13 2" xfId="29563"/>
    <cellStyle name="Финансовый 15 13 2 2" xfId="59485"/>
    <cellStyle name="Финансовый 15 13 3" xfId="29564"/>
    <cellStyle name="Финансовый 15 13 3 2" xfId="59486"/>
    <cellStyle name="Финансовый 15 13 4" xfId="29565"/>
    <cellStyle name="Финансовый 15 13 4 2" xfId="59487"/>
    <cellStyle name="Финансовый 15 13 5" xfId="29566"/>
    <cellStyle name="Финансовый 15 13 5 2" xfId="59488"/>
    <cellStyle name="Финансовый 15 13 6" xfId="29567"/>
    <cellStyle name="Финансовый 15 13 6 2" xfId="59489"/>
    <cellStyle name="Финансовый 15 13 7" xfId="29568"/>
    <cellStyle name="Финансовый 15 13 7 2" xfId="59490"/>
    <cellStyle name="Финансовый 15 13 8" xfId="29569"/>
    <cellStyle name="Финансовый 15 13 8 2" xfId="59491"/>
    <cellStyle name="Финансовый 15 13 9" xfId="29570"/>
    <cellStyle name="Финансовый 15 13 9 2" xfId="59492"/>
    <cellStyle name="Финансовый 15 14" xfId="29571"/>
    <cellStyle name="Финансовый 15 14 2" xfId="59493"/>
    <cellStyle name="Финансовый 15 15" xfId="29572"/>
    <cellStyle name="Финансовый 15 15 2" xfId="59494"/>
    <cellStyle name="Финансовый 15 16" xfId="29573"/>
    <cellStyle name="Финансовый 15 16 2" xfId="59495"/>
    <cellStyle name="Финансовый 15 17" xfId="29574"/>
    <cellStyle name="Финансовый 15 17 2" xfId="59496"/>
    <cellStyle name="Финансовый 15 18" xfId="29575"/>
    <cellStyle name="Финансовый 15 18 2" xfId="59497"/>
    <cellStyle name="Финансовый 15 19" xfId="29576"/>
    <cellStyle name="Финансовый 15 19 2" xfId="59498"/>
    <cellStyle name="Финансовый 15 2" xfId="29577"/>
    <cellStyle name="Финансовый 15 2 2" xfId="29578"/>
    <cellStyle name="Финансовый 15 2 2 2" xfId="59499"/>
    <cellStyle name="Финансовый 15 2 3" xfId="59500"/>
    <cellStyle name="Финансовый 15 20" xfId="29579"/>
    <cellStyle name="Финансовый 15 20 2" xfId="59501"/>
    <cellStyle name="Финансовый 15 21" xfId="29580"/>
    <cellStyle name="Финансовый 15 21 2" xfId="59502"/>
    <cellStyle name="Финансовый 15 22" xfId="29581"/>
    <cellStyle name="Финансовый 15 22 2" xfId="59503"/>
    <cellStyle name="Финансовый 15 23" xfId="29582"/>
    <cellStyle name="Финансовый 15 23 2" xfId="59504"/>
    <cellStyle name="Финансовый 15 24" xfId="29583"/>
    <cellStyle name="Финансовый 15 24 2" xfId="59505"/>
    <cellStyle name="Финансовый 15 25" xfId="29584"/>
    <cellStyle name="Финансовый 15 25 2" xfId="59506"/>
    <cellStyle name="Финансовый 15 26" xfId="29585"/>
    <cellStyle name="Финансовый 15 26 2" xfId="59507"/>
    <cellStyle name="Финансовый 15 27" xfId="29586"/>
    <cellStyle name="Финансовый 15 27 2" xfId="59508"/>
    <cellStyle name="Финансовый 15 28" xfId="29587"/>
    <cellStyle name="Финансовый 15 28 2" xfId="59509"/>
    <cellStyle name="Финансовый 15 29" xfId="29588"/>
    <cellStyle name="Финансовый 15 29 2" xfId="59510"/>
    <cellStyle name="Финансовый 15 3" xfId="29589"/>
    <cellStyle name="Финансовый 15 3 2" xfId="59511"/>
    <cellStyle name="Финансовый 15 30" xfId="29590"/>
    <cellStyle name="Финансовый 15 30 2" xfId="59512"/>
    <cellStyle name="Финансовый 15 31" xfId="29591"/>
    <cellStyle name="Финансовый 15 31 2" xfId="59513"/>
    <cellStyle name="Финансовый 15 32" xfId="29592"/>
    <cellStyle name="Финансовый 15 32 2" xfId="59514"/>
    <cellStyle name="Финансовый 15 33" xfId="59515"/>
    <cellStyle name="Финансовый 15 4" xfId="29593"/>
    <cellStyle name="Финансовый 15 4 2" xfId="59516"/>
    <cellStyle name="Финансовый 15 5" xfId="29594"/>
    <cellStyle name="Финансовый 15 5 2" xfId="59517"/>
    <cellStyle name="Финансовый 15 6" xfId="29595"/>
    <cellStyle name="Финансовый 15 6 2" xfId="59518"/>
    <cellStyle name="Финансовый 15 7" xfId="29596"/>
    <cellStyle name="Финансовый 15 7 2" xfId="59519"/>
    <cellStyle name="Финансовый 15 8" xfId="29597"/>
    <cellStyle name="Финансовый 15 8 2" xfId="59520"/>
    <cellStyle name="Финансовый 15 9" xfId="29598"/>
    <cellStyle name="Финансовый 15 9 10" xfId="29599"/>
    <cellStyle name="Финансовый 15 9 10 2" xfId="59521"/>
    <cellStyle name="Финансовый 15 9 11" xfId="29600"/>
    <cellStyle name="Финансовый 15 9 11 2" xfId="59522"/>
    <cellStyle name="Финансовый 15 9 12" xfId="29601"/>
    <cellStyle name="Финансовый 15 9 12 2" xfId="59523"/>
    <cellStyle name="Финансовый 15 9 13" xfId="29602"/>
    <cellStyle name="Финансовый 15 9 13 2" xfId="59524"/>
    <cellStyle name="Финансовый 15 9 14" xfId="29603"/>
    <cellStyle name="Финансовый 15 9 14 2" xfId="59525"/>
    <cellStyle name="Финансовый 15 9 15" xfId="29604"/>
    <cellStyle name="Финансовый 15 9 15 2" xfId="59526"/>
    <cellStyle name="Финансовый 15 9 16" xfId="29605"/>
    <cellStyle name="Финансовый 15 9 16 2" xfId="59527"/>
    <cellStyle name="Финансовый 15 9 17" xfId="29606"/>
    <cellStyle name="Финансовый 15 9 17 2" xfId="59528"/>
    <cellStyle name="Финансовый 15 9 18" xfId="29607"/>
    <cellStyle name="Финансовый 15 9 18 2" xfId="59529"/>
    <cellStyle name="Финансовый 15 9 19" xfId="29608"/>
    <cellStyle name="Финансовый 15 9 19 2" xfId="59530"/>
    <cellStyle name="Финансовый 15 9 2" xfId="29609"/>
    <cellStyle name="Финансовый 15 9 2 2" xfId="59531"/>
    <cellStyle name="Финансовый 15 9 20" xfId="29610"/>
    <cellStyle name="Финансовый 15 9 20 2" xfId="59532"/>
    <cellStyle name="Финансовый 15 9 21" xfId="29611"/>
    <cellStyle name="Финансовый 15 9 21 2" xfId="59533"/>
    <cellStyle name="Финансовый 15 9 22" xfId="29612"/>
    <cellStyle name="Финансовый 15 9 22 2" xfId="59534"/>
    <cellStyle name="Финансовый 15 9 23" xfId="29613"/>
    <cellStyle name="Финансовый 15 9 23 2" xfId="59535"/>
    <cellStyle name="Финансовый 15 9 24" xfId="59536"/>
    <cellStyle name="Финансовый 15 9 3" xfId="29614"/>
    <cellStyle name="Финансовый 15 9 3 2" xfId="59537"/>
    <cellStyle name="Финансовый 15 9 4" xfId="29615"/>
    <cellStyle name="Финансовый 15 9 4 2" xfId="59538"/>
    <cellStyle name="Финансовый 15 9 5" xfId="29616"/>
    <cellStyle name="Финансовый 15 9 5 2" xfId="59539"/>
    <cellStyle name="Финансовый 15 9 6" xfId="29617"/>
    <cellStyle name="Финансовый 15 9 6 2" xfId="59540"/>
    <cellStyle name="Финансовый 15 9 7" xfId="29618"/>
    <cellStyle name="Финансовый 15 9 7 2" xfId="59541"/>
    <cellStyle name="Финансовый 15 9 8" xfId="29619"/>
    <cellStyle name="Финансовый 15 9 8 2" xfId="59542"/>
    <cellStyle name="Финансовый 15 9 9" xfId="29620"/>
    <cellStyle name="Финансовый 15 9 9 2" xfId="59543"/>
    <cellStyle name="Финансовый 16" xfId="29621"/>
    <cellStyle name="Финансовый 16 2" xfId="59544"/>
    <cellStyle name="Финансовый 17" xfId="29622"/>
    <cellStyle name="Финансовый 17 10" xfId="29623"/>
    <cellStyle name="Финансовый 17 10 10" xfId="29624"/>
    <cellStyle name="Финансовый 17 10 10 2" xfId="59545"/>
    <cellStyle name="Финансовый 17 10 11" xfId="29625"/>
    <cellStyle name="Финансовый 17 10 11 2" xfId="59546"/>
    <cellStyle name="Финансовый 17 10 12" xfId="29626"/>
    <cellStyle name="Финансовый 17 10 12 2" xfId="59547"/>
    <cellStyle name="Финансовый 17 10 13" xfId="29627"/>
    <cellStyle name="Финансовый 17 10 13 2" xfId="59548"/>
    <cellStyle name="Финансовый 17 10 14" xfId="29628"/>
    <cellStyle name="Финансовый 17 10 14 2" xfId="59549"/>
    <cellStyle name="Финансовый 17 10 15" xfId="29629"/>
    <cellStyle name="Финансовый 17 10 15 2" xfId="59550"/>
    <cellStyle name="Финансовый 17 10 16" xfId="29630"/>
    <cellStyle name="Финансовый 17 10 16 2" xfId="59551"/>
    <cellStyle name="Финансовый 17 10 17" xfId="29631"/>
    <cellStyle name="Финансовый 17 10 17 2" xfId="59552"/>
    <cellStyle name="Финансовый 17 10 18" xfId="29632"/>
    <cellStyle name="Финансовый 17 10 18 2" xfId="59553"/>
    <cellStyle name="Финансовый 17 10 19" xfId="29633"/>
    <cellStyle name="Финансовый 17 10 19 2" xfId="59554"/>
    <cellStyle name="Финансовый 17 10 2" xfId="29634"/>
    <cellStyle name="Финансовый 17 10 2 2" xfId="59555"/>
    <cellStyle name="Финансовый 17 10 20" xfId="29635"/>
    <cellStyle name="Финансовый 17 10 20 2" xfId="59556"/>
    <cellStyle name="Финансовый 17 10 21" xfId="29636"/>
    <cellStyle name="Финансовый 17 10 21 2" xfId="59557"/>
    <cellStyle name="Финансовый 17 10 22" xfId="29637"/>
    <cellStyle name="Финансовый 17 10 22 2" xfId="59558"/>
    <cellStyle name="Финансовый 17 10 23" xfId="29638"/>
    <cellStyle name="Финансовый 17 10 23 2" xfId="59559"/>
    <cellStyle name="Финансовый 17 10 24" xfId="59560"/>
    <cellStyle name="Финансовый 17 10 3" xfId="29639"/>
    <cellStyle name="Финансовый 17 10 3 2" xfId="59561"/>
    <cellStyle name="Финансовый 17 10 4" xfId="29640"/>
    <cellStyle name="Финансовый 17 10 4 2" xfId="59562"/>
    <cellStyle name="Финансовый 17 10 5" xfId="29641"/>
    <cellStyle name="Финансовый 17 10 5 2" xfId="59563"/>
    <cellStyle name="Финансовый 17 10 6" xfId="29642"/>
    <cellStyle name="Финансовый 17 10 6 2" xfId="59564"/>
    <cellStyle name="Финансовый 17 10 7" xfId="29643"/>
    <cellStyle name="Финансовый 17 10 7 2" xfId="59565"/>
    <cellStyle name="Финансовый 17 10 8" xfId="29644"/>
    <cellStyle name="Финансовый 17 10 8 2" xfId="59566"/>
    <cellStyle name="Финансовый 17 10 9" xfId="29645"/>
    <cellStyle name="Финансовый 17 10 9 2" xfId="59567"/>
    <cellStyle name="Финансовый 17 11" xfId="29646"/>
    <cellStyle name="Финансовый 17 11 10" xfId="29647"/>
    <cellStyle name="Финансовый 17 11 10 2" xfId="59568"/>
    <cellStyle name="Финансовый 17 11 11" xfId="29648"/>
    <cellStyle name="Финансовый 17 11 11 2" xfId="59569"/>
    <cellStyle name="Финансовый 17 11 12" xfId="29649"/>
    <cellStyle name="Финансовый 17 11 12 2" xfId="59570"/>
    <cellStyle name="Финансовый 17 11 13" xfId="29650"/>
    <cellStyle name="Финансовый 17 11 13 2" xfId="59571"/>
    <cellStyle name="Финансовый 17 11 14" xfId="29651"/>
    <cellStyle name="Финансовый 17 11 14 2" xfId="59572"/>
    <cellStyle name="Финансовый 17 11 15" xfId="29652"/>
    <cellStyle name="Финансовый 17 11 15 2" xfId="59573"/>
    <cellStyle name="Финансовый 17 11 16" xfId="29653"/>
    <cellStyle name="Финансовый 17 11 16 2" xfId="59574"/>
    <cellStyle name="Финансовый 17 11 17" xfId="29654"/>
    <cellStyle name="Финансовый 17 11 17 2" xfId="59575"/>
    <cellStyle name="Финансовый 17 11 18" xfId="29655"/>
    <cellStyle name="Финансовый 17 11 18 2" xfId="59576"/>
    <cellStyle name="Финансовый 17 11 19" xfId="59577"/>
    <cellStyle name="Финансовый 17 11 2" xfId="29656"/>
    <cellStyle name="Финансовый 17 11 2 2" xfId="59578"/>
    <cellStyle name="Финансовый 17 11 3" xfId="29657"/>
    <cellStyle name="Финансовый 17 11 3 2" xfId="59579"/>
    <cellStyle name="Финансовый 17 11 4" xfId="29658"/>
    <cellStyle name="Финансовый 17 11 4 2" xfId="59580"/>
    <cellStyle name="Финансовый 17 11 5" xfId="29659"/>
    <cellStyle name="Финансовый 17 11 5 2" xfId="59581"/>
    <cellStyle name="Финансовый 17 11 6" xfId="29660"/>
    <cellStyle name="Финансовый 17 11 6 2" xfId="59582"/>
    <cellStyle name="Финансовый 17 11 7" xfId="29661"/>
    <cellStyle name="Финансовый 17 11 7 2" xfId="59583"/>
    <cellStyle name="Финансовый 17 11 8" xfId="29662"/>
    <cellStyle name="Финансовый 17 11 8 2" xfId="59584"/>
    <cellStyle name="Финансовый 17 11 9" xfId="29663"/>
    <cellStyle name="Финансовый 17 11 9 2" xfId="59585"/>
    <cellStyle name="Финансовый 17 12" xfId="29664"/>
    <cellStyle name="Финансовый 17 12 10" xfId="29665"/>
    <cellStyle name="Финансовый 17 12 10 2" xfId="59586"/>
    <cellStyle name="Финансовый 17 12 11" xfId="29666"/>
    <cellStyle name="Финансовый 17 12 11 2" xfId="59587"/>
    <cellStyle name="Финансовый 17 12 12" xfId="29667"/>
    <cellStyle name="Финансовый 17 12 12 2" xfId="59588"/>
    <cellStyle name="Финансовый 17 12 13" xfId="29668"/>
    <cellStyle name="Финансовый 17 12 13 2" xfId="59589"/>
    <cellStyle name="Финансовый 17 12 14" xfId="29669"/>
    <cellStyle name="Финансовый 17 12 14 2" xfId="59590"/>
    <cellStyle name="Финансовый 17 12 15" xfId="29670"/>
    <cellStyle name="Финансовый 17 12 15 2" xfId="59591"/>
    <cellStyle name="Финансовый 17 12 16" xfId="29671"/>
    <cellStyle name="Финансовый 17 12 16 2" xfId="59592"/>
    <cellStyle name="Финансовый 17 12 17" xfId="29672"/>
    <cellStyle name="Финансовый 17 12 17 2" xfId="59593"/>
    <cellStyle name="Финансовый 17 12 18" xfId="29673"/>
    <cellStyle name="Финансовый 17 12 18 2" xfId="59594"/>
    <cellStyle name="Финансовый 17 12 19" xfId="59595"/>
    <cellStyle name="Финансовый 17 12 2" xfId="29674"/>
    <cellStyle name="Финансовый 17 12 2 2" xfId="59596"/>
    <cellStyle name="Финансовый 17 12 3" xfId="29675"/>
    <cellStyle name="Финансовый 17 12 3 2" xfId="59597"/>
    <cellStyle name="Финансовый 17 12 4" xfId="29676"/>
    <cellStyle name="Финансовый 17 12 4 2" xfId="59598"/>
    <cellStyle name="Финансовый 17 12 5" xfId="29677"/>
    <cellStyle name="Финансовый 17 12 5 2" xfId="59599"/>
    <cellStyle name="Финансовый 17 12 6" xfId="29678"/>
    <cellStyle name="Финансовый 17 12 6 2" xfId="59600"/>
    <cellStyle name="Финансовый 17 12 7" xfId="29679"/>
    <cellStyle name="Финансовый 17 12 7 2" xfId="59601"/>
    <cellStyle name="Финансовый 17 12 8" xfId="29680"/>
    <cellStyle name="Финансовый 17 12 8 2" xfId="59602"/>
    <cellStyle name="Финансовый 17 12 9" xfId="29681"/>
    <cellStyle name="Финансовый 17 12 9 2" xfId="59603"/>
    <cellStyle name="Финансовый 17 13" xfId="29682"/>
    <cellStyle name="Финансовый 17 13 10" xfId="29683"/>
    <cellStyle name="Финансовый 17 13 10 2" xfId="59604"/>
    <cellStyle name="Финансовый 17 13 11" xfId="29684"/>
    <cellStyle name="Финансовый 17 13 11 2" xfId="59605"/>
    <cellStyle name="Финансовый 17 13 12" xfId="29685"/>
    <cellStyle name="Финансовый 17 13 12 2" xfId="59606"/>
    <cellStyle name="Финансовый 17 13 13" xfId="29686"/>
    <cellStyle name="Финансовый 17 13 13 2" xfId="59607"/>
    <cellStyle name="Финансовый 17 13 14" xfId="29687"/>
    <cellStyle name="Финансовый 17 13 14 2" xfId="59608"/>
    <cellStyle name="Финансовый 17 13 15" xfId="29688"/>
    <cellStyle name="Финансовый 17 13 15 2" xfId="59609"/>
    <cellStyle name="Финансовый 17 13 16" xfId="29689"/>
    <cellStyle name="Финансовый 17 13 16 2" xfId="59610"/>
    <cellStyle name="Финансовый 17 13 17" xfId="29690"/>
    <cellStyle name="Финансовый 17 13 17 2" xfId="59611"/>
    <cellStyle name="Финансовый 17 13 18" xfId="29691"/>
    <cellStyle name="Финансовый 17 13 18 2" xfId="59612"/>
    <cellStyle name="Финансовый 17 13 19" xfId="59613"/>
    <cellStyle name="Финансовый 17 13 2" xfId="29692"/>
    <cellStyle name="Финансовый 17 13 2 2" xfId="59614"/>
    <cellStyle name="Финансовый 17 13 3" xfId="29693"/>
    <cellStyle name="Финансовый 17 13 3 2" xfId="59615"/>
    <cellStyle name="Финансовый 17 13 4" xfId="29694"/>
    <cellStyle name="Финансовый 17 13 4 2" xfId="59616"/>
    <cellStyle name="Финансовый 17 13 5" xfId="29695"/>
    <cellStyle name="Финансовый 17 13 5 2" xfId="59617"/>
    <cellStyle name="Финансовый 17 13 6" xfId="29696"/>
    <cellStyle name="Финансовый 17 13 6 2" xfId="59618"/>
    <cellStyle name="Финансовый 17 13 7" xfId="29697"/>
    <cellStyle name="Финансовый 17 13 7 2" xfId="59619"/>
    <cellStyle name="Финансовый 17 13 8" xfId="29698"/>
    <cellStyle name="Финансовый 17 13 8 2" xfId="59620"/>
    <cellStyle name="Финансовый 17 13 9" xfId="29699"/>
    <cellStyle name="Финансовый 17 13 9 2" xfId="59621"/>
    <cellStyle name="Финансовый 17 14" xfId="29700"/>
    <cellStyle name="Финансовый 17 14 2" xfId="59622"/>
    <cellStyle name="Финансовый 17 15" xfId="29701"/>
    <cellStyle name="Финансовый 17 15 2" xfId="59623"/>
    <cellStyle name="Финансовый 17 16" xfId="29702"/>
    <cellStyle name="Финансовый 17 16 2" xfId="59624"/>
    <cellStyle name="Финансовый 17 17" xfId="29703"/>
    <cellStyle name="Финансовый 17 17 2" xfId="59625"/>
    <cellStyle name="Финансовый 17 18" xfId="29704"/>
    <cellStyle name="Финансовый 17 18 2" xfId="59626"/>
    <cellStyle name="Финансовый 17 19" xfId="29705"/>
    <cellStyle name="Финансовый 17 19 2" xfId="59627"/>
    <cellStyle name="Финансовый 17 2" xfId="29706"/>
    <cellStyle name="Финансовый 17 2 2" xfId="29707"/>
    <cellStyle name="Финансовый 17 2 2 2" xfId="59628"/>
    <cellStyle name="Финансовый 17 2 3" xfId="59629"/>
    <cellStyle name="Финансовый 17 20" xfId="29708"/>
    <cellStyle name="Финансовый 17 20 2" xfId="59630"/>
    <cellStyle name="Финансовый 17 21" xfId="29709"/>
    <cellStyle name="Финансовый 17 21 2" xfId="59631"/>
    <cellStyle name="Финансовый 17 22" xfId="29710"/>
    <cellStyle name="Финансовый 17 22 2" xfId="59632"/>
    <cellStyle name="Финансовый 17 23" xfId="29711"/>
    <cellStyle name="Финансовый 17 23 2" xfId="59633"/>
    <cellStyle name="Финансовый 17 24" xfId="29712"/>
    <cellStyle name="Финансовый 17 24 2" xfId="59634"/>
    <cellStyle name="Финансовый 17 25" xfId="29713"/>
    <cellStyle name="Финансовый 17 25 2" xfId="59635"/>
    <cellStyle name="Финансовый 17 26" xfId="29714"/>
    <cellStyle name="Финансовый 17 26 2" xfId="59636"/>
    <cellStyle name="Финансовый 17 27" xfId="29715"/>
    <cellStyle name="Финансовый 17 27 2" xfId="59637"/>
    <cellStyle name="Финансовый 17 28" xfId="29716"/>
    <cellStyle name="Финансовый 17 28 2" xfId="59638"/>
    <cellStyle name="Финансовый 17 29" xfId="29717"/>
    <cellStyle name="Финансовый 17 29 2" xfId="59639"/>
    <cellStyle name="Финансовый 17 3" xfId="29718"/>
    <cellStyle name="Финансовый 17 3 2" xfId="59640"/>
    <cellStyle name="Финансовый 17 30" xfId="29719"/>
    <cellStyle name="Финансовый 17 30 2" xfId="59641"/>
    <cellStyle name="Финансовый 17 31" xfId="29720"/>
    <cellStyle name="Финансовый 17 31 2" xfId="59642"/>
    <cellStyle name="Финансовый 17 32" xfId="29721"/>
    <cellStyle name="Финансовый 17 32 2" xfId="59643"/>
    <cellStyle name="Финансовый 17 33" xfId="59644"/>
    <cellStyle name="Финансовый 17 4" xfId="29722"/>
    <cellStyle name="Финансовый 17 4 2" xfId="59645"/>
    <cellStyle name="Финансовый 17 5" xfId="29723"/>
    <cellStyle name="Финансовый 17 5 2" xfId="59646"/>
    <cellStyle name="Финансовый 17 6" xfId="29724"/>
    <cellStyle name="Финансовый 17 6 2" xfId="59647"/>
    <cellStyle name="Финансовый 17 7" xfId="29725"/>
    <cellStyle name="Финансовый 17 7 2" xfId="59648"/>
    <cellStyle name="Финансовый 17 8" xfId="29726"/>
    <cellStyle name="Финансовый 17 8 2" xfId="59649"/>
    <cellStyle name="Финансовый 17 9" xfId="29727"/>
    <cellStyle name="Финансовый 17 9 10" xfId="29728"/>
    <cellStyle name="Финансовый 17 9 10 2" xfId="59650"/>
    <cellStyle name="Финансовый 17 9 11" xfId="29729"/>
    <cellStyle name="Финансовый 17 9 11 2" xfId="59651"/>
    <cellStyle name="Финансовый 17 9 12" xfId="29730"/>
    <cellStyle name="Финансовый 17 9 12 2" xfId="59652"/>
    <cellStyle name="Финансовый 17 9 13" xfId="29731"/>
    <cellStyle name="Финансовый 17 9 13 2" xfId="59653"/>
    <cellStyle name="Финансовый 17 9 14" xfId="29732"/>
    <cellStyle name="Финансовый 17 9 14 2" xfId="59654"/>
    <cellStyle name="Финансовый 17 9 15" xfId="29733"/>
    <cellStyle name="Финансовый 17 9 15 2" xfId="59655"/>
    <cellStyle name="Финансовый 17 9 16" xfId="29734"/>
    <cellStyle name="Финансовый 17 9 16 2" xfId="59656"/>
    <cellStyle name="Финансовый 17 9 17" xfId="29735"/>
    <cellStyle name="Финансовый 17 9 17 2" xfId="59657"/>
    <cellStyle name="Финансовый 17 9 18" xfId="29736"/>
    <cellStyle name="Финансовый 17 9 18 2" xfId="59658"/>
    <cellStyle name="Финансовый 17 9 19" xfId="29737"/>
    <cellStyle name="Финансовый 17 9 19 2" xfId="59659"/>
    <cellStyle name="Финансовый 17 9 2" xfId="29738"/>
    <cellStyle name="Финансовый 17 9 2 2" xfId="59660"/>
    <cellStyle name="Финансовый 17 9 20" xfId="29739"/>
    <cellStyle name="Финансовый 17 9 20 2" xfId="59661"/>
    <cellStyle name="Финансовый 17 9 21" xfId="29740"/>
    <cellStyle name="Финансовый 17 9 21 2" xfId="59662"/>
    <cellStyle name="Финансовый 17 9 22" xfId="29741"/>
    <cellStyle name="Финансовый 17 9 22 2" xfId="59663"/>
    <cellStyle name="Финансовый 17 9 23" xfId="29742"/>
    <cellStyle name="Финансовый 17 9 23 2" xfId="59664"/>
    <cellStyle name="Финансовый 17 9 24" xfId="59665"/>
    <cellStyle name="Финансовый 17 9 3" xfId="29743"/>
    <cellStyle name="Финансовый 17 9 3 2" xfId="59666"/>
    <cellStyle name="Финансовый 17 9 4" xfId="29744"/>
    <cellStyle name="Финансовый 17 9 4 2" xfId="59667"/>
    <cellStyle name="Финансовый 17 9 5" xfId="29745"/>
    <cellStyle name="Финансовый 17 9 5 2" xfId="59668"/>
    <cellStyle name="Финансовый 17 9 6" xfId="29746"/>
    <cellStyle name="Финансовый 17 9 6 2" xfId="59669"/>
    <cellStyle name="Финансовый 17 9 7" xfId="29747"/>
    <cellStyle name="Финансовый 17 9 7 2" xfId="59670"/>
    <cellStyle name="Финансовый 17 9 8" xfId="29748"/>
    <cellStyle name="Финансовый 17 9 8 2" xfId="59671"/>
    <cellStyle name="Финансовый 17 9 9" xfId="29749"/>
    <cellStyle name="Финансовый 17 9 9 2" xfId="59672"/>
    <cellStyle name="Финансовый 18" xfId="29750"/>
    <cellStyle name="Финансовый 18 2" xfId="59673"/>
    <cellStyle name="Финансовый 19" xfId="29751"/>
    <cellStyle name="Финансовый 19 2" xfId="59674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5"/>
    <cellStyle name="Финансовый 2 15" xfId="29757"/>
    <cellStyle name="Финансовый 2 15 2" xfId="59676"/>
    <cellStyle name="Финансовый 2 16" xfId="29758"/>
    <cellStyle name="Финансовый 2 16 2" xfId="59677"/>
    <cellStyle name="Финансовый 2 17" xfId="29759"/>
    <cellStyle name="Финансовый 2 17 2" xfId="59678"/>
    <cellStyle name="Финансовый 2 18" xfId="29760"/>
    <cellStyle name="Финансовый 2 18 2" xfId="59679"/>
    <cellStyle name="Финансовый 2 19" xfId="29761"/>
    <cellStyle name="Финансовый 2 19 2" xfId="59680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1"/>
    <cellStyle name="Финансовый 2 21" xfId="29785"/>
    <cellStyle name="Финансовый 2 21 2" xfId="59682"/>
    <cellStyle name="Финансовый 2 22" xfId="29786"/>
    <cellStyle name="Финансовый 2 22 2" xfId="59683"/>
    <cellStyle name="Финансовый 2 23" xfId="29787"/>
    <cellStyle name="Финансовый 2 23 2" xfId="59684"/>
    <cellStyle name="Финансовый 2 24" xfId="29788"/>
    <cellStyle name="Финансовый 2 24 2" xfId="59685"/>
    <cellStyle name="Финансовый 2 25" xfId="29789"/>
    <cellStyle name="Финансовый 2 25 2" xfId="59686"/>
    <cellStyle name="Финансовый 2 26" xfId="29790"/>
    <cellStyle name="Финансовый 2 26 2" xfId="59687"/>
    <cellStyle name="Финансовый 2 27" xfId="29791"/>
    <cellStyle name="Финансовый 2 27 2" xfId="59688"/>
    <cellStyle name="Финансовый 2 28" xfId="29792"/>
    <cellStyle name="Финансовый 2 28 2" xfId="59689"/>
    <cellStyle name="Финансовый 2 29" xfId="29793"/>
    <cellStyle name="Финансовый 2 29 2" xfId="59690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1"/>
    <cellStyle name="Финансовый 2 34" xfId="29816"/>
    <cellStyle name="Финансовый 2 34 2" xfId="59692"/>
    <cellStyle name="Финансовый 2 35" xfId="29817"/>
    <cellStyle name="Финансовый 2 35 2" xfId="59693"/>
    <cellStyle name="Финансовый 2 36" xfId="29818"/>
    <cellStyle name="Финансовый 2 36 2" xfId="59694"/>
    <cellStyle name="Финансовый 2 37" xfId="29819"/>
    <cellStyle name="Финансовый 2 37 2" xfId="59695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6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7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8"/>
    <cellStyle name="Финансовый 21" xfId="29897"/>
    <cellStyle name="Финансовый 21 2" xfId="59699"/>
    <cellStyle name="Финансовый 22" xfId="29898"/>
    <cellStyle name="Финансовый 22 2" xfId="59700"/>
    <cellStyle name="Финансовый 23" xfId="29899"/>
    <cellStyle name="Финансовый 23 2" xfId="59701"/>
    <cellStyle name="Финансовый 24" xfId="29900"/>
    <cellStyle name="Финансовый 24 2" xfId="59702"/>
    <cellStyle name="Финансовый 25" xfId="29901"/>
    <cellStyle name="Финансовый 25 2" xfId="59703"/>
    <cellStyle name="Финансовый 26" xfId="29902"/>
    <cellStyle name="Финансовый 26 2" xfId="59704"/>
    <cellStyle name="Финансовый 27" xfId="29903"/>
    <cellStyle name="Финансовый 27 2" xfId="59705"/>
    <cellStyle name="Финансовый 28" xfId="29904"/>
    <cellStyle name="Финансовый 28 2" xfId="59706"/>
    <cellStyle name="Финансовый 29" xfId="29905"/>
    <cellStyle name="Финансовый 29 2" xfId="59707"/>
    <cellStyle name="Финансовый 3" xfId="29906"/>
    <cellStyle name="Финансовый 3 2" xfId="29907"/>
    <cellStyle name="Финансовый 3 2 2" xfId="29908"/>
    <cellStyle name="Финансовый 3 2 2 2" xfId="59708"/>
    <cellStyle name="Финансовый 3 2 3" xfId="59709"/>
    <cellStyle name="Финансовый 3 3" xfId="29909"/>
    <cellStyle name="Финансовый 3 3 2" xfId="59710"/>
    <cellStyle name="Финансовый 3 4" xfId="29910"/>
    <cellStyle name="Финансовый 3 4 2" xfId="59711"/>
    <cellStyle name="Финансовый 3 5" xfId="29911"/>
    <cellStyle name="Финансовый 3 5 2" xfId="59712"/>
    <cellStyle name="Финансовый 3 6" xfId="29912"/>
    <cellStyle name="Финансовый 3 6 2" xfId="59713"/>
    <cellStyle name="Финансовый 3 7" xfId="29913"/>
    <cellStyle name="Финансовый 3 7 2" xfId="59714"/>
    <cellStyle name="Финансовый 3 8" xfId="59715"/>
    <cellStyle name="Финансовый 3 9" xfId="59716"/>
    <cellStyle name="Финансовый 30" xfId="29914"/>
    <cellStyle name="Финансовый 30 2" xfId="59717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8"/>
    <cellStyle name="Финансовый 4 11" xfId="29933"/>
    <cellStyle name="Финансовый 4 11 2" xfId="59719"/>
    <cellStyle name="Финансовый 4 12" xfId="29934"/>
    <cellStyle name="Финансовый 4 12 2" xfId="59720"/>
    <cellStyle name="Финансовый 4 13" xfId="29935"/>
    <cellStyle name="Финансовый 4 13 2" xfId="59721"/>
    <cellStyle name="Финансовый 4 14" xfId="29936"/>
    <cellStyle name="Финансовый 4 14 2" xfId="59722"/>
    <cellStyle name="Финансовый 4 15" xfId="29937"/>
    <cellStyle name="Финансовый 4 15 2" xfId="59723"/>
    <cellStyle name="Финансовый 4 16" xfId="29938"/>
    <cellStyle name="Финансовый 4 16 2" xfId="59724"/>
    <cellStyle name="Финансовый 4 17" xfId="29939"/>
    <cellStyle name="Финансовый 4 17 2" xfId="59725"/>
    <cellStyle name="Финансовый 4 18" xfId="29940"/>
    <cellStyle name="Финансовый 4 18 2" xfId="59726"/>
    <cellStyle name="Финансовый 4 19" xfId="29941"/>
    <cellStyle name="Финансовый 4 19 2" xfId="59727"/>
    <cellStyle name="Финансовый 4 2" xfId="29942"/>
    <cellStyle name="Финансовый 4 2 2" xfId="59728"/>
    <cellStyle name="Финансовый 4 20" xfId="29943"/>
    <cellStyle name="Финансовый 4 20 2" xfId="59729"/>
    <cellStyle name="Финансовый 4 21" xfId="29944"/>
    <cellStyle name="Финансовый 4 21 2" xfId="59730"/>
    <cellStyle name="Финансовый 4 22" xfId="29945"/>
    <cellStyle name="Финансовый 4 22 2" xfId="59731"/>
    <cellStyle name="Финансовый 4 23" xfId="29946"/>
    <cellStyle name="Финансовый 4 23 2" xfId="59732"/>
    <cellStyle name="Финансовый 4 24" xfId="29947"/>
    <cellStyle name="Финансовый 4 24 2" xfId="59733"/>
    <cellStyle name="Финансовый 4 25" xfId="59734"/>
    <cellStyle name="Финансовый 4 26" xfId="59735"/>
    <cellStyle name="Финансовый 4 3" xfId="29948"/>
    <cellStyle name="Финансовый 4 3 2" xfId="59736"/>
    <cellStyle name="Финансовый 4 4" xfId="29949"/>
    <cellStyle name="Финансовый 4 4 2" xfId="59737"/>
    <cellStyle name="Финансовый 4 5" xfId="29950"/>
    <cellStyle name="Финансовый 4 5 2" xfId="59738"/>
    <cellStyle name="Финансовый 4 6" xfId="29951"/>
    <cellStyle name="Финансовый 4 6 2" xfId="59739"/>
    <cellStyle name="Финансовый 4 7" xfId="29952"/>
    <cellStyle name="Финансовый 4 7 2" xfId="59740"/>
    <cellStyle name="Финансовый 4 8" xfId="29953"/>
    <cellStyle name="Финансовый 4 8 2" xfId="59741"/>
    <cellStyle name="Финансовый 4 9" xfId="29954"/>
    <cellStyle name="Финансовый 4 9 2" xfId="59742"/>
    <cellStyle name="Финансовый 40" xfId="29955"/>
    <cellStyle name="Финансовый 41" xfId="29956"/>
    <cellStyle name="Финансовый 42" xfId="29957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8"/>
    <cellStyle name="Финансовый 5 10" xfId="29959"/>
    <cellStyle name="Финансовый 5 10 10" xfId="29960"/>
    <cellStyle name="Финансовый 5 10 10 2" xfId="59750"/>
    <cellStyle name="Финансовый 5 10 11" xfId="29961"/>
    <cellStyle name="Финансовый 5 10 11 2" xfId="59751"/>
    <cellStyle name="Финансовый 5 10 12" xfId="29962"/>
    <cellStyle name="Финансовый 5 10 12 2" xfId="59752"/>
    <cellStyle name="Финансовый 5 10 13" xfId="29963"/>
    <cellStyle name="Финансовый 5 10 13 2" xfId="59753"/>
    <cellStyle name="Финансовый 5 10 14" xfId="29964"/>
    <cellStyle name="Финансовый 5 10 14 2" xfId="59754"/>
    <cellStyle name="Финансовый 5 10 15" xfId="29965"/>
    <cellStyle name="Финансовый 5 10 15 2" xfId="59755"/>
    <cellStyle name="Финансовый 5 10 16" xfId="29966"/>
    <cellStyle name="Финансовый 5 10 16 2" xfId="59756"/>
    <cellStyle name="Финансовый 5 10 17" xfId="29967"/>
    <cellStyle name="Финансовый 5 10 17 2" xfId="59757"/>
    <cellStyle name="Финансовый 5 10 18" xfId="29968"/>
    <cellStyle name="Финансовый 5 10 18 2" xfId="59758"/>
    <cellStyle name="Финансовый 5 10 19" xfId="29969"/>
    <cellStyle name="Финансовый 5 10 19 2" xfId="59759"/>
    <cellStyle name="Финансовый 5 10 2" xfId="29970"/>
    <cellStyle name="Финансовый 5 10 2 2" xfId="59760"/>
    <cellStyle name="Финансовый 5 10 20" xfId="29971"/>
    <cellStyle name="Финансовый 5 10 20 2" xfId="59761"/>
    <cellStyle name="Финансовый 5 10 21" xfId="29972"/>
    <cellStyle name="Финансовый 5 10 21 2" xfId="59762"/>
    <cellStyle name="Финансовый 5 10 22" xfId="29973"/>
    <cellStyle name="Финансовый 5 10 22 2" xfId="59763"/>
    <cellStyle name="Финансовый 5 10 23" xfId="29974"/>
    <cellStyle name="Финансовый 5 10 23 2" xfId="59764"/>
    <cellStyle name="Финансовый 5 10 24" xfId="59765"/>
    <cellStyle name="Финансовый 5 10 3" xfId="29975"/>
    <cellStyle name="Финансовый 5 10 3 2" xfId="59766"/>
    <cellStyle name="Финансовый 5 10 4" xfId="29976"/>
    <cellStyle name="Финансовый 5 10 4 2" xfId="59767"/>
    <cellStyle name="Финансовый 5 10 5" xfId="29977"/>
    <cellStyle name="Финансовый 5 10 5 2" xfId="59768"/>
    <cellStyle name="Финансовый 5 10 6" xfId="29978"/>
    <cellStyle name="Финансовый 5 10 6 2" xfId="59769"/>
    <cellStyle name="Финансовый 5 10 7" xfId="29979"/>
    <cellStyle name="Финансовый 5 10 7 2" xfId="59770"/>
    <cellStyle name="Финансовый 5 10 8" xfId="29980"/>
    <cellStyle name="Финансовый 5 10 8 2" xfId="59771"/>
    <cellStyle name="Финансовый 5 10 9" xfId="29981"/>
    <cellStyle name="Финансовый 5 10 9 2" xfId="59772"/>
    <cellStyle name="Финансовый 5 11" xfId="29982"/>
    <cellStyle name="Финансовый 5 11 10" xfId="29983"/>
    <cellStyle name="Финансовый 5 11 10 2" xfId="59773"/>
    <cellStyle name="Финансовый 5 11 11" xfId="29984"/>
    <cellStyle name="Финансовый 5 11 11 2" xfId="59774"/>
    <cellStyle name="Финансовый 5 11 12" xfId="29985"/>
    <cellStyle name="Финансовый 5 11 12 2" xfId="59775"/>
    <cellStyle name="Финансовый 5 11 13" xfId="29986"/>
    <cellStyle name="Финансовый 5 11 13 2" xfId="59776"/>
    <cellStyle name="Финансовый 5 11 14" xfId="29987"/>
    <cellStyle name="Финансовый 5 11 14 2" xfId="59777"/>
    <cellStyle name="Финансовый 5 11 15" xfId="29988"/>
    <cellStyle name="Финансовый 5 11 15 2" xfId="59778"/>
    <cellStyle name="Финансовый 5 11 16" xfId="29989"/>
    <cellStyle name="Финансовый 5 11 16 2" xfId="59779"/>
    <cellStyle name="Финансовый 5 11 17" xfId="29990"/>
    <cellStyle name="Финансовый 5 11 17 2" xfId="59780"/>
    <cellStyle name="Финансовый 5 11 18" xfId="29991"/>
    <cellStyle name="Финансовый 5 11 18 2" xfId="59781"/>
    <cellStyle name="Финансовый 5 11 19" xfId="59782"/>
    <cellStyle name="Финансовый 5 11 2" xfId="29992"/>
    <cellStyle name="Финансовый 5 11 2 2" xfId="59783"/>
    <cellStyle name="Финансовый 5 11 3" xfId="29993"/>
    <cellStyle name="Финансовый 5 11 3 2" xfId="59784"/>
    <cellStyle name="Финансовый 5 11 4" xfId="29994"/>
    <cellStyle name="Финансовый 5 11 4 2" xfId="59785"/>
    <cellStyle name="Финансовый 5 11 5" xfId="29995"/>
    <cellStyle name="Финансовый 5 11 5 2" xfId="59786"/>
    <cellStyle name="Финансовый 5 11 6" xfId="29996"/>
    <cellStyle name="Финансовый 5 11 6 2" xfId="59787"/>
    <cellStyle name="Финансовый 5 11 7" xfId="29997"/>
    <cellStyle name="Финансовый 5 11 7 2" xfId="59788"/>
    <cellStyle name="Финансовый 5 11 8" xfId="29998"/>
    <cellStyle name="Финансовый 5 11 8 2" xfId="59789"/>
    <cellStyle name="Финансовый 5 11 9" xfId="29999"/>
    <cellStyle name="Финансовый 5 11 9 2" xfId="59790"/>
    <cellStyle name="Финансовый 5 12" xfId="30000"/>
    <cellStyle name="Финансовый 5 12 10" xfId="30001"/>
    <cellStyle name="Финансовый 5 12 10 2" xfId="59791"/>
    <cellStyle name="Финансовый 5 12 11" xfId="30002"/>
    <cellStyle name="Финансовый 5 12 11 2" xfId="59792"/>
    <cellStyle name="Финансовый 5 12 12" xfId="30003"/>
    <cellStyle name="Финансовый 5 12 12 2" xfId="59793"/>
    <cellStyle name="Финансовый 5 12 13" xfId="30004"/>
    <cellStyle name="Финансовый 5 12 13 2" xfId="59794"/>
    <cellStyle name="Финансовый 5 12 14" xfId="30005"/>
    <cellStyle name="Финансовый 5 12 14 2" xfId="59795"/>
    <cellStyle name="Финансовый 5 12 15" xfId="30006"/>
    <cellStyle name="Финансовый 5 12 15 2" xfId="59796"/>
    <cellStyle name="Финансовый 5 12 16" xfId="30007"/>
    <cellStyle name="Финансовый 5 12 16 2" xfId="59797"/>
    <cellStyle name="Финансовый 5 12 17" xfId="30008"/>
    <cellStyle name="Финансовый 5 12 17 2" xfId="59798"/>
    <cellStyle name="Финансовый 5 12 18" xfId="30009"/>
    <cellStyle name="Финансовый 5 12 18 2" xfId="59799"/>
    <cellStyle name="Финансовый 5 12 19" xfId="59800"/>
    <cellStyle name="Финансовый 5 12 2" xfId="30010"/>
    <cellStyle name="Финансовый 5 12 2 2" xfId="59801"/>
    <cellStyle name="Финансовый 5 12 3" xfId="30011"/>
    <cellStyle name="Финансовый 5 12 3 2" xfId="59802"/>
    <cellStyle name="Финансовый 5 12 4" xfId="30012"/>
    <cellStyle name="Финансовый 5 12 4 2" xfId="59803"/>
    <cellStyle name="Финансовый 5 12 5" xfId="30013"/>
    <cellStyle name="Финансовый 5 12 5 2" xfId="59804"/>
    <cellStyle name="Финансовый 5 12 6" xfId="30014"/>
    <cellStyle name="Финансовый 5 12 6 2" xfId="59805"/>
    <cellStyle name="Финансовый 5 12 7" xfId="30015"/>
    <cellStyle name="Финансовый 5 12 7 2" xfId="59806"/>
    <cellStyle name="Финансовый 5 12 8" xfId="30016"/>
    <cellStyle name="Финансовый 5 12 8 2" xfId="59807"/>
    <cellStyle name="Финансовый 5 12 9" xfId="30017"/>
    <cellStyle name="Финансовый 5 12 9 2" xfId="59808"/>
    <cellStyle name="Финансовый 5 13" xfId="30018"/>
    <cellStyle name="Финансовый 5 13 10" xfId="30019"/>
    <cellStyle name="Финансовый 5 13 10 2" xfId="59809"/>
    <cellStyle name="Финансовый 5 13 11" xfId="30020"/>
    <cellStyle name="Финансовый 5 13 11 2" xfId="59810"/>
    <cellStyle name="Финансовый 5 13 12" xfId="30021"/>
    <cellStyle name="Финансовый 5 13 12 2" xfId="59811"/>
    <cellStyle name="Финансовый 5 13 13" xfId="30022"/>
    <cellStyle name="Финансовый 5 13 13 2" xfId="59812"/>
    <cellStyle name="Финансовый 5 13 14" xfId="30023"/>
    <cellStyle name="Финансовый 5 13 14 2" xfId="59813"/>
    <cellStyle name="Финансовый 5 13 15" xfId="30024"/>
    <cellStyle name="Финансовый 5 13 15 2" xfId="59814"/>
    <cellStyle name="Финансовый 5 13 16" xfId="30025"/>
    <cellStyle name="Финансовый 5 13 16 2" xfId="59815"/>
    <cellStyle name="Финансовый 5 13 17" xfId="30026"/>
    <cellStyle name="Финансовый 5 13 17 2" xfId="59816"/>
    <cellStyle name="Финансовый 5 13 18" xfId="30027"/>
    <cellStyle name="Финансовый 5 13 18 2" xfId="59817"/>
    <cellStyle name="Финансовый 5 13 19" xfId="59818"/>
    <cellStyle name="Финансовый 5 13 2" xfId="30028"/>
    <cellStyle name="Финансовый 5 13 2 2" xfId="59819"/>
    <cellStyle name="Финансовый 5 13 3" xfId="30029"/>
    <cellStyle name="Финансовый 5 13 3 2" xfId="59820"/>
    <cellStyle name="Финансовый 5 13 4" xfId="30030"/>
    <cellStyle name="Финансовый 5 13 4 2" xfId="59821"/>
    <cellStyle name="Финансовый 5 13 5" xfId="30031"/>
    <cellStyle name="Финансовый 5 13 5 2" xfId="59822"/>
    <cellStyle name="Финансовый 5 13 6" xfId="30032"/>
    <cellStyle name="Финансовый 5 13 6 2" xfId="59823"/>
    <cellStyle name="Финансовый 5 13 7" xfId="30033"/>
    <cellStyle name="Финансовый 5 13 7 2" xfId="59824"/>
    <cellStyle name="Финансовый 5 13 8" xfId="30034"/>
    <cellStyle name="Финансовый 5 13 8 2" xfId="59825"/>
    <cellStyle name="Финансовый 5 13 9" xfId="30035"/>
    <cellStyle name="Финансовый 5 13 9 2" xfId="59826"/>
    <cellStyle name="Финансовый 5 14" xfId="30036"/>
    <cellStyle name="Финансовый 5 14 2" xfId="59827"/>
    <cellStyle name="Финансовый 5 15" xfId="30037"/>
    <cellStyle name="Финансовый 5 15 2" xfId="59828"/>
    <cellStyle name="Финансовый 5 16" xfId="30038"/>
    <cellStyle name="Финансовый 5 16 2" xfId="59829"/>
    <cellStyle name="Финансовый 5 17" xfId="30039"/>
    <cellStyle name="Финансовый 5 17 2" xfId="59830"/>
    <cellStyle name="Финансовый 5 18" xfId="30040"/>
    <cellStyle name="Финансовый 5 18 2" xfId="59831"/>
    <cellStyle name="Финансовый 5 19" xfId="30041"/>
    <cellStyle name="Финансовый 5 19 2" xfId="59832"/>
    <cellStyle name="Финансовый 5 2" xfId="30042"/>
    <cellStyle name="Финансовый 5 2 2" xfId="30043"/>
    <cellStyle name="Финансовый 5 2 2 10" xfId="30044"/>
    <cellStyle name="Финансовый 5 2 2 10 2" xfId="59833"/>
    <cellStyle name="Финансовый 5 2 2 11" xfId="30045"/>
    <cellStyle name="Финансовый 5 2 2 11 2" xfId="59834"/>
    <cellStyle name="Финансовый 5 2 2 12" xfId="30046"/>
    <cellStyle name="Финансовый 5 2 2 12 2" xfId="59835"/>
    <cellStyle name="Финансовый 5 2 2 13" xfId="30047"/>
    <cellStyle name="Финансовый 5 2 2 13 2" xfId="59836"/>
    <cellStyle name="Финансовый 5 2 2 14" xfId="30048"/>
    <cellStyle name="Финансовый 5 2 2 14 2" xfId="59837"/>
    <cellStyle name="Финансовый 5 2 2 15" xfId="30049"/>
    <cellStyle name="Финансовый 5 2 2 15 2" xfId="59838"/>
    <cellStyle name="Финансовый 5 2 2 16" xfId="30050"/>
    <cellStyle name="Финансовый 5 2 2 16 2" xfId="59839"/>
    <cellStyle name="Финансовый 5 2 2 17" xfId="30051"/>
    <cellStyle name="Финансовый 5 2 2 17 2" xfId="59840"/>
    <cellStyle name="Финансовый 5 2 2 18" xfId="30052"/>
    <cellStyle name="Финансовый 5 2 2 18 2" xfId="59841"/>
    <cellStyle name="Финансовый 5 2 2 19" xfId="30053"/>
    <cellStyle name="Финансовый 5 2 2 19 2" xfId="59842"/>
    <cellStyle name="Финансовый 5 2 2 2" xfId="30054"/>
    <cellStyle name="Финансовый 5 2 2 2 2" xfId="59843"/>
    <cellStyle name="Финансовый 5 2 2 20" xfId="30055"/>
    <cellStyle name="Финансовый 5 2 2 20 2" xfId="59844"/>
    <cellStyle name="Финансовый 5 2 2 21" xfId="30056"/>
    <cellStyle name="Финансовый 5 2 2 21 2" xfId="59845"/>
    <cellStyle name="Финансовый 5 2 2 22" xfId="30057"/>
    <cellStyle name="Финансовый 5 2 2 22 2" xfId="59846"/>
    <cellStyle name="Финансовый 5 2 2 23" xfId="30058"/>
    <cellStyle name="Финансовый 5 2 2 23 2" xfId="59847"/>
    <cellStyle name="Финансовый 5 2 2 24" xfId="59848"/>
    <cellStyle name="Финансовый 5 2 2 3" xfId="30059"/>
    <cellStyle name="Финансовый 5 2 2 3 2" xfId="59849"/>
    <cellStyle name="Финансовый 5 2 2 4" xfId="30060"/>
    <cellStyle name="Финансовый 5 2 2 4 2" xfId="59850"/>
    <cellStyle name="Финансовый 5 2 2 5" xfId="30061"/>
    <cellStyle name="Финансовый 5 2 2 5 2" xfId="59851"/>
    <cellStyle name="Финансовый 5 2 2 6" xfId="30062"/>
    <cellStyle name="Финансовый 5 2 2 6 2" xfId="59852"/>
    <cellStyle name="Финансовый 5 2 2 7" xfId="30063"/>
    <cellStyle name="Финансовый 5 2 2 7 2" xfId="59853"/>
    <cellStyle name="Финансовый 5 2 2 8" xfId="30064"/>
    <cellStyle name="Финансовый 5 2 2 8 2" xfId="59854"/>
    <cellStyle name="Финансовый 5 2 2 9" xfId="30065"/>
    <cellStyle name="Финансовый 5 2 2 9 2" xfId="59855"/>
    <cellStyle name="Финансовый 5 2 3" xfId="30066"/>
    <cellStyle name="Финансовый 5 2 3 2" xfId="59856"/>
    <cellStyle name="Финансовый 5 2 4" xfId="59857"/>
    <cellStyle name="Финансовый 5 20" xfId="30067"/>
    <cellStyle name="Финансовый 5 20 2" xfId="59858"/>
    <cellStyle name="Финансовый 5 21" xfId="30068"/>
    <cellStyle name="Финансовый 5 21 2" xfId="59859"/>
    <cellStyle name="Финансовый 5 22" xfId="30069"/>
    <cellStyle name="Финансовый 5 22 2" xfId="59860"/>
    <cellStyle name="Финансовый 5 23" xfId="30070"/>
    <cellStyle name="Финансовый 5 23 2" xfId="59861"/>
    <cellStyle name="Финансовый 5 24" xfId="30071"/>
    <cellStyle name="Финансовый 5 24 2" xfId="59862"/>
    <cellStyle name="Финансовый 5 25" xfId="30072"/>
    <cellStyle name="Финансовый 5 25 2" xfId="59863"/>
    <cellStyle name="Финансовый 5 26" xfId="30073"/>
    <cellStyle name="Финансовый 5 26 2" xfId="59864"/>
    <cellStyle name="Финансовый 5 27" xfId="30074"/>
    <cellStyle name="Финансовый 5 27 2" xfId="59865"/>
    <cellStyle name="Финансовый 5 28" xfId="30075"/>
    <cellStyle name="Финансовый 5 28 2" xfId="59866"/>
    <cellStyle name="Финансовый 5 29" xfId="30076"/>
    <cellStyle name="Финансовый 5 29 2" xfId="59867"/>
    <cellStyle name="Финансовый 5 3" xfId="30077"/>
    <cellStyle name="Финансовый 5 3 2" xfId="30078"/>
    <cellStyle name="Финансовый 5 3 2 2" xfId="59868"/>
    <cellStyle name="Финансовый 5 3 3" xfId="59869"/>
    <cellStyle name="Финансовый 5 30" xfId="30079"/>
    <cellStyle name="Финансовый 5 30 2" xfId="59870"/>
    <cellStyle name="Финансовый 5 31" xfId="30080"/>
    <cellStyle name="Финансовый 5 31 2" xfId="59871"/>
    <cellStyle name="Финансовый 5 32" xfId="30081"/>
    <cellStyle name="Финансовый 5 32 2" xfId="59872"/>
    <cellStyle name="Финансовый 5 33" xfId="30082"/>
    <cellStyle name="Финансовый 5 33 2" xfId="59873"/>
    <cellStyle name="Финансовый 5 34" xfId="59874"/>
    <cellStyle name="Финансовый 5 35" xfId="59875"/>
    <cellStyle name="Финансовый 5 4" xfId="30083"/>
    <cellStyle name="Финансовый 5 4 2" xfId="59876"/>
    <cellStyle name="Финансовый 5 5" xfId="30084"/>
    <cellStyle name="Финансовый 5 5 2" xfId="59877"/>
    <cellStyle name="Финансовый 5 6" xfId="30085"/>
    <cellStyle name="Финансовый 5 6 2" xfId="59878"/>
    <cellStyle name="Финансовый 5 7" xfId="30086"/>
    <cellStyle name="Финансовый 5 7 2" xfId="59879"/>
    <cellStyle name="Финансовый 5 8" xfId="30087"/>
    <cellStyle name="Финансовый 5 8 2" xfId="59880"/>
    <cellStyle name="Финансовый 5 9" xfId="30088"/>
    <cellStyle name="Финансовый 5 9 10" xfId="30089"/>
    <cellStyle name="Финансовый 5 9 10 2" xfId="59881"/>
    <cellStyle name="Финансовый 5 9 11" xfId="30090"/>
    <cellStyle name="Финансовый 5 9 11 2" xfId="59882"/>
    <cellStyle name="Финансовый 5 9 12" xfId="30091"/>
    <cellStyle name="Финансовый 5 9 12 2" xfId="59883"/>
    <cellStyle name="Финансовый 5 9 13" xfId="30092"/>
    <cellStyle name="Финансовый 5 9 13 2" xfId="59884"/>
    <cellStyle name="Финансовый 5 9 14" xfId="30093"/>
    <cellStyle name="Финансовый 5 9 14 2" xfId="59885"/>
    <cellStyle name="Финансовый 5 9 15" xfId="30094"/>
    <cellStyle name="Финансовый 5 9 15 2" xfId="59886"/>
    <cellStyle name="Финансовый 5 9 16" xfId="30095"/>
    <cellStyle name="Финансовый 5 9 16 2" xfId="59887"/>
    <cellStyle name="Финансовый 5 9 17" xfId="30096"/>
    <cellStyle name="Финансовый 5 9 17 2" xfId="59888"/>
    <cellStyle name="Финансовый 5 9 18" xfId="30097"/>
    <cellStyle name="Финансовый 5 9 18 2" xfId="59889"/>
    <cellStyle name="Финансовый 5 9 19" xfId="30098"/>
    <cellStyle name="Финансовый 5 9 19 2" xfId="59890"/>
    <cellStyle name="Финансовый 5 9 2" xfId="30099"/>
    <cellStyle name="Финансовый 5 9 2 2" xfId="59891"/>
    <cellStyle name="Финансовый 5 9 20" xfId="30100"/>
    <cellStyle name="Финансовый 5 9 20 2" xfId="59892"/>
    <cellStyle name="Финансовый 5 9 21" xfId="30101"/>
    <cellStyle name="Финансовый 5 9 21 2" xfId="59893"/>
    <cellStyle name="Финансовый 5 9 22" xfId="30102"/>
    <cellStyle name="Финансовый 5 9 22 2" xfId="59894"/>
    <cellStyle name="Финансовый 5 9 23" xfId="30103"/>
    <cellStyle name="Финансовый 5 9 23 2" xfId="59895"/>
    <cellStyle name="Финансовый 5 9 24" xfId="59896"/>
    <cellStyle name="Финансовый 5 9 3" xfId="30104"/>
    <cellStyle name="Финансовый 5 9 3 2" xfId="59897"/>
    <cellStyle name="Финансовый 5 9 4" xfId="30105"/>
    <cellStyle name="Финансовый 5 9 4 2" xfId="59898"/>
    <cellStyle name="Финансовый 5 9 5" xfId="30106"/>
    <cellStyle name="Финансовый 5 9 5 2" xfId="59899"/>
    <cellStyle name="Финансовый 5 9 6" xfId="30107"/>
    <cellStyle name="Финансовый 5 9 6 2" xfId="59900"/>
    <cellStyle name="Финансовый 5 9 7" xfId="30108"/>
    <cellStyle name="Финансовый 5 9 7 2" xfId="59901"/>
    <cellStyle name="Финансовый 5 9 8" xfId="30109"/>
    <cellStyle name="Финансовый 5 9 8 2" xfId="59902"/>
    <cellStyle name="Финансовый 5 9 9" xfId="30110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1"/>
    <cellStyle name="Финансовый 6 10" xfId="30112"/>
    <cellStyle name="Финансовый 6 10 10" xfId="30113"/>
    <cellStyle name="Финансовый 6 10 10 2" xfId="59914"/>
    <cellStyle name="Финансовый 6 10 11" xfId="30114"/>
    <cellStyle name="Финансовый 6 10 11 2" xfId="59915"/>
    <cellStyle name="Финансовый 6 10 12" xfId="30115"/>
    <cellStyle name="Финансовый 6 10 12 2" xfId="59916"/>
    <cellStyle name="Финансовый 6 10 13" xfId="30116"/>
    <cellStyle name="Финансовый 6 10 13 2" xfId="59917"/>
    <cellStyle name="Финансовый 6 10 14" xfId="30117"/>
    <cellStyle name="Финансовый 6 10 14 2" xfId="59918"/>
    <cellStyle name="Финансовый 6 10 15" xfId="30118"/>
    <cellStyle name="Финансовый 6 10 15 2" xfId="59919"/>
    <cellStyle name="Финансовый 6 10 16" xfId="30119"/>
    <cellStyle name="Финансовый 6 10 16 2" xfId="59920"/>
    <cellStyle name="Финансовый 6 10 17" xfId="30120"/>
    <cellStyle name="Финансовый 6 10 17 2" xfId="59921"/>
    <cellStyle name="Финансовый 6 10 18" xfId="30121"/>
    <cellStyle name="Финансовый 6 10 18 2" xfId="59922"/>
    <cellStyle name="Финансовый 6 10 19" xfId="30122"/>
    <cellStyle name="Финансовый 6 10 19 2" xfId="59923"/>
    <cellStyle name="Финансовый 6 10 2" xfId="30123"/>
    <cellStyle name="Финансовый 6 10 2 2" xfId="59924"/>
    <cellStyle name="Финансовый 6 10 20" xfId="30124"/>
    <cellStyle name="Финансовый 6 10 20 2" xfId="59925"/>
    <cellStyle name="Финансовый 6 10 21" xfId="30125"/>
    <cellStyle name="Финансовый 6 10 21 2" xfId="59926"/>
    <cellStyle name="Финансовый 6 10 22" xfId="30126"/>
    <cellStyle name="Финансовый 6 10 22 2" xfId="59927"/>
    <cellStyle name="Финансовый 6 10 23" xfId="30127"/>
    <cellStyle name="Финансовый 6 10 23 2" xfId="59928"/>
    <cellStyle name="Финансовый 6 10 24" xfId="59929"/>
    <cellStyle name="Финансовый 6 10 3" xfId="30128"/>
    <cellStyle name="Финансовый 6 10 3 2" xfId="59930"/>
    <cellStyle name="Финансовый 6 10 4" xfId="30129"/>
    <cellStyle name="Финансовый 6 10 4 2" xfId="59931"/>
    <cellStyle name="Финансовый 6 10 5" xfId="30130"/>
    <cellStyle name="Финансовый 6 10 5 2" xfId="59932"/>
    <cellStyle name="Финансовый 6 10 6" xfId="30131"/>
    <cellStyle name="Финансовый 6 10 6 2" xfId="59933"/>
    <cellStyle name="Финансовый 6 10 7" xfId="30132"/>
    <cellStyle name="Финансовый 6 10 7 2" xfId="59934"/>
    <cellStyle name="Финансовый 6 10 8" xfId="30133"/>
    <cellStyle name="Финансовый 6 10 8 2" xfId="59935"/>
    <cellStyle name="Финансовый 6 10 9" xfId="30134"/>
    <cellStyle name="Финансовый 6 10 9 2" xfId="59936"/>
    <cellStyle name="Финансовый 6 11" xfId="30135"/>
    <cellStyle name="Финансовый 6 11 10" xfId="30136"/>
    <cellStyle name="Финансовый 6 11 10 2" xfId="59937"/>
    <cellStyle name="Финансовый 6 11 11" xfId="30137"/>
    <cellStyle name="Финансовый 6 11 11 2" xfId="59938"/>
    <cellStyle name="Финансовый 6 11 12" xfId="30138"/>
    <cellStyle name="Финансовый 6 11 12 2" xfId="59939"/>
    <cellStyle name="Финансовый 6 11 13" xfId="30139"/>
    <cellStyle name="Финансовый 6 11 13 2" xfId="59940"/>
    <cellStyle name="Финансовый 6 11 14" xfId="30140"/>
    <cellStyle name="Финансовый 6 11 14 2" xfId="59941"/>
    <cellStyle name="Финансовый 6 11 15" xfId="30141"/>
    <cellStyle name="Финансовый 6 11 15 2" xfId="59942"/>
    <cellStyle name="Финансовый 6 11 16" xfId="30142"/>
    <cellStyle name="Финансовый 6 11 16 2" xfId="59943"/>
    <cellStyle name="Финансовый 6 11 17" xfId="30143"/>
    <cellStyle name="Финансовый 6 11 17 2" xfId="59944"/>
    <cellStyle name="Финансовый 6 11 18" xfId="30144"/>
    <cellStyle name="Финансовый 6 11 18 2" xfId="59945"/>
    <cellStyle name="Финансовый 6 11 19" xfId="59946"/>
    <cellStyle name="Финансовый 6 11 2" xfId="30145"/>
    <cellStyle name="Финансовый 6 11 2 2" xfId="59947"/>
    <cellStyle name="Финансовый 6 11 3" xfId="30146"/>
    <cellStyle name="Финансовый 6 11 3 2" xfId="59948"/>
    <cellStyle name="Финансовый 6 11 4" xfId="30147"/>
    <cellStyle name="Финансовый 6 11 4 2" xfId="59949"/>
    <cellStyle name="Финансовый 6 11 5" xfId="30148"/>
    <cellStyle name="Финансовый 6 11 5 2" xfId="59950"/>
    <cellStyle name="Финансовый 6 11 6" xfId="30149"/>
    <cellStyle name="Финансовый 6 11 6 2" xfId="59951"/>
    <cellStyle name="Финансовый 6 11 7" xfId="30150"/>
    <cellStyle name="Финансовый 6 11 7 2" xfId="59952"/>
    <cellStyle name="Финансовый 6 11 8" xfId="30151"/>
    <cellStyle name="Финансовый 6 11 8 2" xfId="59953"/>
    <cellStyle name="Финансовый 6 11 9" xfId="30152"/>
    <cellStyle name="Финансовый 6 11 9 2" xfId="59954"/>
    <cellStyle name="Финансовый 6 12" xfId="30153"/>
    <cellStyle name="Финансовый 6 12 10" xfId="30154"/>
    <cellStyle name="Финансовый 6 12 10 2" xfId="59955"/>
    <cellStyle name="Финансовый 6 12 11" xfId="30155"/>
    <cellStyle name="Финансовый 6 12 11 2" xfId="59956"/>
    <cellStyle name="Финансовый 6 12 12" xfId="30156"/>
    <cellStyle name="Финансовый 6 12 12 2" xfId="59957"/>
    <cellStyle name="Финансовый 6 12 13" xfId="30157"/>
    <cellStyle name="Финансовый 6 12 13 2" xfId="59958"/>
    <cellStyle name="Финансовый 6 12 14" xfId="30158"/>
    <cellStyle name="Финансовый 6 12 14 2" xfId="59959"/>
    <cellStyle name="Финансовый 6 12 15" xfId="30159"/>
    <cellStyle name="Финансовый 6 12 15 2" xfId="59960"/>
    <cellStyle name="Финансовый 6 12 16" xfId="30160"/>
    <cellStyle name="Финансовый 6 12 16 2" xfId="59961"/>
    <cellStyle name="Финансовый 6 12 17" xfId="30161"/>
    <cellStyle name="Финансовый 6 12 17 2" xfId="59962"/>
    <cellStyle name="Финансовый 6 12 18" xfId="30162"/>
    <cellStyle name="Финансовый 6 12 18 2" xfId="59963"/>
    <cellStyle name="Финансовый 6 12 19" xfId="59964"/>
    <cellStyle name="Финансовый 6 12 2" xfId="30163"/>
    <cellStyle name="Финансовый 6 12 2 2" xfId="59965"/>
    <cellStyle name="Финансовый 6 12 3" xfId="30164"/>
    <cellStyle name="Финансовый 6 12 3 2" xfId="59966"/>
    <cellStyle name="Финансовый 6 12 4" xfId="30165"/>
    <cellStyle name="Финансовый 6 12 4 2" xfId="59967"/>
    <cellStyle name="Финансовый 6 12 5" xfId="30166"/>
    <cellStyle name="Финансовый 6 12 5 2" xfId="59968"/>
    <cellStyle name="Финансовый 6 12 6" xfId="30167"/>
    <cellStyle name="Финансовый 6 12 6 2" xfId="59969"/>
    <cellStyle name="Финансовый 6 12 7" xfId="30168"/>
    <cellStyle name="Финансовый 6 12 7 2" xfId="59970"/>
    <cellStyle name="Финансовый 6 12 8" xfId="30169"/>
    <cellStyle name="Финансовый 6 12 8 2" xfId="59971"/>
    <cellStyle name="Финансовый 6 12 9" xfId="30170"/>
    <cellStyle name="Финансовый 6 12 9 2" xfId="59972"/>
    <cellStyle name="Финансовый 6 13" xfId="30171"/>
    <cellStyle name="Финансовый 6 13 10" xfId="30172"/>
    <cellStyle name="Финансовый 6 13 10 2" xfId="59973"/>
    <cellStyle name="Финансовый 6 13 11" xfId="30173"/>
    <cellStyle name="Финансовый 6 13 11 2" xfId="59974"/>
    <cellStyle name="Финансовый 6 13 12" xfId="30174"/>
    <cellStyle name="Финансовый 6 13 12 2" xfId="59975"/>
    <cellStyle name="Финансовый 6 13 13" xfId="30175"/>
    <cellStyle name="Финансовый 6 13 13 2" xfId="59976"/>
    <cellStyle name="Финансовый 6 13 14" xfId="30176"/>
    <cellStyle name="Финансовый 6 13 14 2" xfId="59977"/>
    <cellStyle name="Финансовый 6 13 15" xfId="30177"/>
    <cellStyle name="Финансовый 6 13 15 2" xfId="59978"/>
    <cellStyle name="Финансовый 6 13 16" xfId="30178"/>
    <cellStyle name="Финансовый 6 13 16 2" xfId="59979"/>
    <cellStyle name="Финансовый 6 13 17" xfId="30179"/>
    <cellStyle name="Финансовый 6 13 17 2" xfId="59980"/>
    <cellStyle name="Финансовый 6 13 18" xfId="30180"/>
    <cellStyle name="Финансовый 6 13 18 2" xfId="59981"/>
    <cellStyle name="Финансовый 6 13 19" xfId="59982"/>
    <cellStyle name="Финансовый 6 13 2" xfId="30181"/>
    <cellStyle name="Финансовый 6 13 2 2" xfId="59983"/>
    <cellStyle name="Финансовый 6 13 3" xfId="30182"/>
    <cellStyle name="Финансовый 6 13 3 2" xfId="59984"/>
    <cellStyle name="Финансовый 6 13 4" xfId="30183"/>
    <cellStyle name="Финансовый 6 13 4 2" xfId="59985"/>
    <cellStyle name="Финансовый 6 13 5" xfId="30184"/>
    <cellStyle name="Финансовый 6 13 5 2" xfId="59986"/>
    <cellStyle name="Финансовый 6 13 6" xfId="30185"/>
    <cellStyle name="Финансовый 6 13 6 2" xfId="59987"/>
    <cellStyle name="Финансовый 6 13 7" xfId="30186"/>
    <cellStyle name="Финансовый 6 13 7 2" xfId="59988"/>
    <cellStyle name="Финансовый 6 13 8" xfId="30187"/>
    <cellStyle name="Финансовый 6 13 8 2" xfId="59989"/>
    <cellStyle name="Финансовый 6 13 9" xfId="30188"/>
    <cellStyle name="Финансовый 6 13 9 2" xfId="59990"/>
    <cellStyle name="Финансовый 6 14" xfId="30189"/>
    <cellStyle name="Финансовый 6 14 2" xfId="59991"/>
    <cellStyle name="Финансовый 6 15" xfId="30190"/>
    <cellStyle name="Финансовый 6 15 2" xfId="59992"/>
    <cellStyle name="Финансовый 6 16" xfId="30191"/>
    <cellStyle name="Финансовый 6 16 2" xfId="59993"/>
    <cellStyle name="Финансовый 6 17" xfId="30192"/>
    <cellStyle name="Финансовый 6 17 2" xfId="59994"/>
    <cellStyle name="Финансовый 6 18" xfId="30193"/>
    <cellStyle name="Финансовый 6 18 2" xfId="59995"/>
    <cellStyle name="Финансовый 6 19" xfId="30194"/>
    <cellStyle name="Финансовый 6 19 2" xfId="59996"/>
    <cellStyle name="Финансовый 6 2" xfId="30195"/>
    <cellStyle name="Финансовый 6 2 2" xfId="30196"/>
    <cellStyle name="Финансовый 6 2 2 2" xfId="59997"/>
    <cellStyle name="Финансовый 6 2 3" xfId="59998"/>
    <cellStyle name="Финансовый 6 2 4" xfId="59999"/>
    <cellStyle name="Финансовый 6 20" xfId="30197"/>
    <cellStyle name="Финансовый 6 20 2" xfId="60000"/>
    <cellStyle name="Финансовый 6 21" xfId="30198"/>
    <cellStyle name="Финансовый 6 21 2" xfId="60001"/>
    <cellStyle name="Финансовый 6 22" xfId="30199"/>
    <cellStyle name="Финансовый 6 22 2" xfId="60002"/>
    <cellStyle name="Финансовый 6 23" xfId="30200"/>
    <cellStyle name="Финансовый 6 23 2" xfId="60003"/>
    <cellStyle name="Финансовый 6 24" xfId="30201"/>
    <cellStyle name="Финансовый 6 24 2" xfId="60004"/>
    <cellStyle name="Финансовый 6 25" xfId="30202"/>
    <cellStyle name="Финансовый 6 25 2" xfId="60005"/>
    <cellStyle name="Финансовый 6 26" xfId="30203"/>
    <cellStyle name="Финансовый 6 26 2" xfId="60006"/>
    <cellStyle name="Финансовый 6 27" xfId="30204"/>
    <cellStyle name="Финансовый 6 27 2" xfId="60007"/>
    <cellStyle name="Финансовый 6 28" xfId="30205"/>
    <cellStyle name="Финансовый 6 28 2" xfId="60008"/>
    <cellStyle name="Финансовый 6 29" xfId="30206"/>
    <cellStyle name="Финансовый 6 29 2" xfId="60009"/>
    <cellStyle name="Финансовый 6 3" xfId="30207"/>
    <cellStyle name="Финансовый 6 3 2" xfId="60010"/>
    <cellStyle name="Финансовый 6 30" xfId="30208"/>
    <cellStyle name="Финансовый 6 30 2" xfId="60011"/>
    <cellStyle name="Финансовый 6 31" xfId="30209"/>
    <cellStyle name="Финансовый 6 31 2" xfId="60012"/>
    <cellStyle name="Финансовый 6 32" xfId="30210"/>
    <cellStyle name="Финансовый 6 32 2" xfId="60013"/>
    <cellStyle name="Финансовый 6 33" xfId="60014"/>
    <cellStyle name="Финансовый 6 34" xfId="60015"/>
    <cellStyle name="Финансовый 6 4" xfId="30211"/>
    <cellStyle name="Финансовый 6 4 2" xfId="60016"/>
    <cellStyle name="Финансовый 6 5" xfId="30212"/>
    <cellStyle name="Финансовый 6 5 2" xfId="60017"/>
    <cellStyle name="Финансовый 6 6" xfId="30213"/>
    <cellStyle name="Финансовый 6 6 2" xfId="60018"/>
    <cellStyle name="Финансовый 6 7" xfId="30214"/>
    <cellStyle name="Финансовый 6 7 2" xfId="60019"/>
    <cellStyle name="Финансовый 6 8" xfId="30215"/>
    <cellStyle name="Финансовый 6 8 2" xfId="60020"/>
    <cellStyle name="Финансовый 6 9" xfId="30216"/>
    <cellStyle name="Финансовый 6 9 10" xfId="30217"/>
    <cellStyle name="Финансовый 6 9 10 2" xfId="60021"/>
    <cellStyle name="Финансовый 6 9 11" xfId="30218"/>
    <cellStyle name="Финансовый 6 9 11 2" xfId="60022"/>
    <cellStyle name="Финансовый 6 9 12" xfId="30219"/>
    <cellStyle name="Финансовый 6 9 12 2" xfId="60023"/>
    <cellStyle name="Финансовый 6 9 13" xfId="30220"/>
    <cellStyle name="Финансовый 6 9 13 2" xfId="60024"/>
    <cellStyle name="Финансовый 6 9 14" xfId="30221"/>
    <cellStyle name="Финансовый 6 9 14 2" xfId="60025"/>
    <cellStyle name="Финансовый 6 9 15" xfId="30222"/>
    <cellStyle name="Финансовый 6 9 15 2" xfId="60026"/>
    <cellStyle name="Финансовый 6 9 16" xfId="30223"/>
    <cellStyle name="Финансовый 6 9 16 2" xfId="60027"/>
    <cellStyle name="Финансовый 6 9 17" xfId="30224"/>
    <cellStyle name="Финансовый 6 9 17 2" xfId="60028"/>
    <cellStyle name="Финансовый 6 9 18" xfId="30225"/>
    <cellStyle name="Финансовый 6 9 18 2" xfId="60029"/>
    <cellStyle name="Финансовый 6 9 19" xfId="30226"/>
    <cellStyle name="Финансовый 6 9 19 2" xfId="60030"/>
    <cellStyle name="Финансовый 6 9 2" xfId="30227"/>
    <cellStyle name="Финансовый 6 9 2 2" xfId="60031"/>
    <cellStyle name="Финансовый 6 9 20" xfId="30228"/>
    <cellStyle name="Финансовый 6 9 20 2" xfId="60032"/>
    <cellStyle name="Финансовый 6 9 21" xfId="30229"/>
    <cellStyle name="Финансовый 6 9 21 2" xfId="60033"/>
    <cellStyle name="Финансовый 6 9 22" xfId="30230"/>
    <cellStyle name="Финансовый 6 9 22 2" xfId="60034"/>
    <cellStyle name="Финансовый 6 9 23" xfId="30231"/>
    <cellStyle name="Финансовый 6 9 23 2" xfId="60035"/>
    <cellStyle name="Финансовый 6 9 24" xfId="60036"/>
    <cellStyle name="Финансовый 6 9 3" xfId="30232"/>
    <cellStyle name="Финансовый 6 9 3 2" xfId="60037"/>
    <cellStyle name="Финансовый 6 9 4" xfId="30233"/>
    <cellStyle name="Финансовый 6 9 4 2" xfId="60038"/>
    <cellStyle name="Финансовый 6 9 5" xfId="30234"/>
    <cellStyle name="Финансовый 6 9 5 2" xfId="60039"/>
    <cellStyle name="Финансовый 6 9 6" xfId="30235"/>
    <cellStyle name="Финансовый 6 9 6 2" xfId="60040"/>
    <cellStyle name="Финансовый 6 9 7" xfId="30236"/>
    <cellStyle name="Финансовый 6 9 7 2" xfId="60041"/>
    <cellStyle name="Финансовый 6 9 8" xfId="30237"/>
    <cellStyle name="Финансовый 6 9 8 2" xfId="60042"/>
    <cellStyle name="Финансовый 6 9 9" xfId="30238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9"/>
    <cellStyle name="Финансовый 7 2" xfId="60049"/>
    <cellStyle name="Финансовый 7 2 2" xfId="60050"/>
    <cellStyle name="Финансовый 7 29 9" xfId="30240"/>
    <cellStyle name="Финансовый 7 29 9 10" xfId="30241"/>
    <cellStyle name="Финансовый 7 29 9 10 10" xfId="30242"/>
    <cellStyle name="Финансовый 7 29 9 10 10 2" xfId="60051"/>
    <cellStyle name="Финансовый 7 29 9 10 11" xfId="30243"/>
    <cellStyle name="Финансовый 7 29 9 10 11 2" xfId="60052"/>
    <cellStyle name="Финансовый 7 29 9 10 12" xfId="30244"/>
    <cellStyle name="Финансовый 7 29 9 10 12 2" xfId="60053"/>
    <cellStyle name="Финансовый 7 29 9 10 13" xfId="30245"/>
    <cellStyle name="Финансовый 7 29 9 10 13 2" xfId="60054"/>
    <cellStyle name="Финансовый 7 29 9 10 14" xfId="30246"/>
    <cellStyle name="Финансовый 7 29 9 10 14 2" xfId="60055"/>
    <cellStyle name="Финансовый 7 29 9 10 15" xfId="30247"/>
    <cellStyle name="Финансовый 7 29 9 10 15 2" xfId="60056"/>
    <cellStyle name="Финансовый 7 29 9 10 16" xfId="30248"/>
    <cellStyle name="Финансовый 7 29 9 10 16 2" xfId="60057"/>
    <cellStyle name="Финансовый 7 29 9 10 17" xfId="30249"/>
    <cellStyle name="Финансовый 7 29 9 10 17 2" xfId="60058"/>
    <cellStyle name="Финансовый 7 29 9 10 18" xfId="30250"/>
    <cellStyle name="Финансовый 7 29 9 10 18 2" xfId="60059"/>
    <cellStyle name="Финансовый 7 29 9 10 19" xfId="30251"/>
    <cellStyle name="Финансовый 7 29 9 10 19 2" xfId="60060"/>
    <cellStyle name="Финансовый 7 29 9 10 2" xfId="30252"/>
    <cellStyle name="Финансовый 7 29 9 10 2 2" xfId="60061"/>
    <cellStyle name="Финансовый 7 29 9 10 20" xfId="30253"/>
    <cellStyle name="Финансовый 7 29 9 10 20 2" xfId="60062"/>
    <cellStyle name="Финансовый 7 29 9 10 21" xfId="30254"/>
    <cellStyle name="Финансовый 7 29 9 10 21 2" xfId="60063"/>
    <cellStyle name="Финансовый 7 29 9 10 22" xfId="30255"/>
    <cellStyle name="Финансовый 7 29 9 10 22 2" xfId="60064"/>
    <cellStyle name="Финансовый 7 29 9 10 23" xfId="30256"/>
    <cellStyle name="Финансовый 7 29 9 10 23 2" xfId="60065"/>
    <cellStyle name="Финансовый 7 29 9 10 24" xfId="60066"/>
    <cellStyle name="Финансовый 7 29 9 10 3" xfId="30257"/>
    <cellStyle name="Финансовый 7 29 9 10 3 2" xfId="60067"/>
    <cellStyle name="Финансовый 7 29 9 10 4" xfId="30258"/>
    <cellStyle name="Финансовый 7 29 9 10 4 2" xfId="60068"/>
    <cellStyle name="Финансовый 7 29 9 10 5" xfId="30259"/>
    <cellStyle name="Финансовый 7 29 9 10 5 2" xfId="60069"/>
    <cellStyle name="Финансовый 7 29 9 10 6" xfId="30260"/>
    <cellStyle name="Финансовый 7 29 9 10 6 2" xfId="60070"/>
    <cellStyle name="Финансовый 7 29 9 10 7" xfId="30261"/>
    <cellStyle name="Финансовый 7 29 9 10 7 2" xfId="60071"/>
    <cellStyle name="Финансовый 7 29 9 10 8" xfId="30262"/>
    <cellStyle name="Финансовый 7 29 9 10 8 2" xfId="60072"/>
    <cellStyle name="Финансовый 7 29 9 10 9" xfId="30263"/>
    <cellStyle name="Финансовый 7 29 9 10 9 2" xfId="60073"/>
    <cellStyle name="Финансовый 7 29 9 11" xfId="30264"/>
    <cellStyle name="Финансовый 7 29 9 11 10" xfId="30265"/>
    <cellStyle name="Финансовый 7 29 9 11 10 2" xfId="60074"/>
    <cellStyle name="Финансовый 7 29 9 11 11" xfId="30266"/>
    <cellStyle name="Финансовый 7 29 9 11 11 2" xfId="60075"/>
    <cellStyle name="Финансовый 7 29 9 11 12" xfId="30267"/>
    <cellStyle name="Финансовый 7 29 9 11 12 2" xfId="60076"/>
    <cellStyle name="Финансовый 7 29 9 11 13" xfId="30268"/>
    <cellStyle name="Финансовый 7 29 9 11 13 2" xfId="60077"/>
    <cellStyle name="Финансовый 7 29 9 11 14" xfId="30269"/>
    <cellStyle name="Финансовый 7 29 9 11 14 2" xfId="60078"/>
    <cellStyle name="Финансовый 7 29 9 11 15" xfId="30270"/>
    <cellStyle name="Финансовый 7 29 9 11 15 2" xfId="60079"/>
    <cellStyle name="Финансовый 7 29 9 11 16" xfId="30271"/>
    <cellStyle name="Финансовый 7 29 9 11 16 2" xfId="60080"/>
    <cellStyle name="Финансовый 7 29 9 11 17" xfId="30272"/>
    <cellStyle name="Финансовый 7 29 9 11 17 2" xfId="60081"/>
    <cellStyle name="Финансовый 7 29 9 11 18" xfId="30273"/>
    <cellStyle name="Финансовый 7 29 9 11 18 2" xfId="60082"/>
    <cellStyle name="Финансовый 7 29 9 11 19" xfId="60083"/>
    <cellStyle name="Финансовый 7 29 9 11 2" xfId="30274"/>
    <cellStyle name="Финансовый 7 29 9 11 2 2" xfId="60084"/>
    <cellStyle name="Финансовый 7 29 9 11 3" xfId="30275"/>
    <cellStyle name="Финансовый 7 29 9 11 3 2" xfId="60085"/>
    <cellStyle name="Финансовый 7 29 9 11 4" xfId="30276"/>
    <cellStyle name="Финансовый 7 29 9 11 4 2" xfId="60086"/>
    <cellStyle name="Финансовый 7 29 9 11 5" xfId="30277"/>
    <cellStyle name="Финансовый 7 29 9 11 5 2" xfId="60087"/>
    <cellStyle name="Финансовый 7 29 9 11 6" xfId="30278"/>
    <cellStyle name="Финансовый 7 29 9 11 6 2" xfId="60088"/>
    <cellStyle name="Финансовый 7 29 9 11 7" xfId="30279"/>
    <cellStyle name="Финансовый 7 29 9 11 7 2" xfId="60089"/>
    <cellStyle name="Финансовый 7 29 9 11 8" xfId="30280"/>
    <cellStyle name="Финансовый 7 29 9 11 8 2" xfId="60090"/>
    <cellStyle name="Финансовый 7 29 9 11 9" xfId="30281"/>
    <cellStyle name="Финансовый 7 29 9 11 9 2" xfId="60091"/>
    <cellStyle name="Финансовый 7 29 9 12" xfId="30282"/>
    <cellStyle name="Финансовый 7 29 9 12 10" xfId="30283"/>
    <cellStyle name="Финансовый 7 29 9 12 10 2" xfId="60092"/>
    <cellStyle name="Финансовый 7 29 9 12 11" xfId="30284"/>
    <cellStyle name="Финансовый 7 29 9 12 11 2" xfId="60093"/>
    <cellStyle name="Финансовый 7 29 9 12 12" xfId="30285"/>
    <cellStyle name="Финансовый 7 29 9 12 12 2" xfId="60094"/>
    <cellStyle name="Финансовый 7 29 9 12 13" xfId="30286"/>
    <cellStyle name="Финансовый 7 29 9 12 13 2" xfId="60095"/>
    <cellStyle name="Финансовый 7 29 9 12 14" xfId="30287"/>
    <cellStyle name="Финансовый 7 29 9 12 14 2" xfId="60096"/>
    <cellStyle name="Финансовый 7 29 9 12 15" xfId="30288"/>
    <cellStyle name="Финансовый 7 29 9 12 15 2" xfId="60097"/>
    <cellStyle name="Финансовый 7 29 9 12 16" xfId="30289"/>
    <cellStyle name="Финансовый 7 29 9 12 16 2" xfId="60098"/>
    <cellStyle name="Финансовый 7 29 9 12 17" xfId="30290"/>
    <cellStyle name="Финансовый 7 29 9 12 17 2" xfId="60099"/>
    <cellStyle name="Финансовый 7 29 9 12 18" xfId="30291"/>
    <cellStyle name="Финансовый 7 29 9 12 18 2" xfId="60100"/>
    <cellStyle name="Финансовый 7 29 9 12 19" xfId="60101"/>
    <cellStyle name="Финансовый 7 29 9 12 2" xfId="30292"/>
    <cellStyle name="Финансовый 7 29 9 12 2 2" xfId="60102"/>
    <cellStyle name="Финансовый 7 29 9 12 3" xfId="30293"/>
    <cellStyle name="Финансовый 7 29 9 12 3 2" xfId="60103"/>
    <cellStyle name="Финансовый 7 29 9 12 4" xfId="30294"/>
    <cellStyle name="Финансовый 7 29 9 12 4 2" xfId="60104"/>
    <cellStyle name="Финансовый 7 29 9 12 5" xfId="30295"/>
    <cellStyle name="Финансовый 7 29 9 12 5 2" xfId="60105"/>
    <cellStyle name="Финансовый 7 29 9 12 6" xfId="30296"/>
    <cellStyle name="Финансовый 7 29 9 12 6 2" xfId="60106"/>
    <cellStyle name="Финансовый 7 29 9 12 7" xfId="30297"/>
    <cellStyle name="Финансовый 7 29 9 12 7 2" xfId="60107"/>
    <cellStyle name="Финансовый 7 29 9 12 8" xfId="30298"/>
    <cellStyle name="Финансовый 7 29 9 12 8 2" xfId="60108"/>
    <cellStyle name="Финансовый 7 29 9 12 9" xfId="30299"/>
    <cellStyle name="Финансовый 7 29 9 12 9 2" xfId="60109"/>
    <cellStyle name="Финансовый 7 29 9 13" xfId="30300"/>
    <cellStyle name="Финансовый 7 29 9 13 10" xfId="30301"/>
    <cellStyle name="Финансовый 7 29 9 13 10 2" xfId="60110"/>
    <cellStyle name="Финансовый 7 29 9 13 11" xfId="30302"/>
    <cellStyle name="Финансовый 7 29 9 13 11 2" xfId="60111"/>
    <cellStyle name="Финансовый 7 29 9 13 12" xfId="30303"/>
    <cellStyle name="Финансовый 7 29 9 13 12 2" xfId="60112"/>
    <cellStyle name="Финансовый 7 29 9 13 13" xfId="30304"/>
    <cellStyle name="Финансовый 7 29 9 13 13 2" xfId="60113"/>
    <cellStyle name="Финансовый 7 29 9 13 14" xfId="30305"/>
    <cellStyle name="Финансовый 7 29 9 13 14 2" xfId="60114"/>
    <cellStyle name="Финансовый 7 29 9 13 15" xfId="30306"/>
    <cellStyle name="Финансовый 7 29 9 13 15 2" xfId="60115"/>
    <cellStyle name="Финансовый 7 29 9 13 16" xfId="30307"/>
    <cellStyle name="Финансовый 7 29 9 13 16 2" xfId="60116"/>
    <cellStyle name="Финансовый 7 29 9 13 17" xfId="30308"/>
    <cellStyle name="Финансовый 7 29 9 13 17 2" xfId="60117"/>
    <cellStyle name="Финансовый 7 29 9 13 18" xfId="30309"/>
    <cellStyle name="Финансовый 7 29 9 13 18 2" xfId="60118"/>
    <cellStyle name="Финансовый 7 29 9 13 19" xfId="60119"/>
    <cellStyle name="Финансовый 7 29 9 13 2" xfId="30310"/>
    <cellStyle name="Финансовый 7 29 9 13 2 2" xfId="60120"/>
    <cellStyle name="Финансовый 7 29 9 13 3" xfId="30311"/>
    <cellStyle name="Финансовый 7 29 9 13 3 2" xfId="60121"/>
    <cellStyle name="Финансовый 7 29 9 13 4" xfId="30312"/>
    <cellStyle name="Финансовый 7 29 9 13 4 2" xfId="60122"/>
    <cellStyle name="Финансовый 7 29 9 13 5" xfId="30313"/>
    <cellStyle name="Финансовый 7 29 9 13 5 2" xfId="60123"/>
    <cellStyle name="Финансовый 7 29 9 13 6" xfId="30314"/>
    <cellStyle name="Финансовый 7 29 9 13 6 2" xfId="60124"/>
    <cellStyle name="Финансовый 7 29 9 13 7" xfId="30315"/>
    <cellStyle name="Финансовый 7 29 9 13 7 2" xfId="60125"/>
    <cellStyle name="Финансовый 7 29 9 13 8" xfId="30316"/>
    <cellStyle name="Финансовый 7 29 9 13 8 2" xfId="60126"/>
    <cellStyle name="Финансовый 7 29 9 13 9" xfId="30317"/>
    <cellStyle name="Финансовый 7 29 9 13 9 2" xfId="60127"/>
    <cellStyle name="Финансовый 7 29 9 14" xfId="30318"/>
    <cellStyle name="Финансовый 7 29 9 14 2" xfId="60128"/>
    <cellStyle name="Финансовый 7 29 9 15" xfId="30319"/>
    <cellStyle name="Финансовый 7 29 9 15 2" xfId="60129"/>
    <cellStyle name="Финансовый 7 29 9 16" xfId="30320"/>
    <cellStyle name="Финансовый 7 29 9 16 2" xfId="60130"/>
    <cellStyle name="Финансовый 7 29 9 17" xfId="30321"/>
    <cellStyle name="Финансовый 7 29 9 17 2" xfId="60131"/>
    <cellStyle name="Финансовый 7 29 9 18" xfId="30322"/>
    <cellStyle name="Финансовый 7 29 9 18 2" xfId="60132"/>
    <cellStyle name="Финансовый 7 29 9 19" xfId="30323"/>
    <cellStyle name="Финансовый 7 29 9 19 2" xfId="60133"/>
    <cellStyle name="Финансовый 7 29 9 2" xfId="30324"/>
    <cellStyle name="Финансовый 7 29 9 2 2" xfId="30325"/>
    <cellStyle name="Финансовый 7 29 9 2 2 2" xfId="60134"/>
    <cellStyle name="Финансовый 7 29 9 2 3" xfId="60135"/>
    <cellStyle name="Финансовый 7 29 9 20" xfId="30326"/>
    <cellStyle name="Финансовый 7 29 9 20 2" xfId="60136"/>
    <cellStyle name="Финансовый 7 29 9 21" xfId="30327"/>
    <cellStyle name="Финансовый 7 29 9 21 2" xfId="60137"/>
    <cellStyle name="Финансовый 7 29 9 22" xfId="30328"/>
    <cellStyle name="Финансовый 7 29 9 22 2" xfId="60138"/>
    <cellStyle name="Финансовый 7 29 9 23" xfId="30329"/>
    <cellStyle name="Финансовый 7 29 9 23 2" xfId="60139"/>
    <cellStyle name="Финансовый 7 29 9 24" xfId="30330"/>
    <cellStyle name="Финансовый 7 29 9 24 2" xfId="60140"/>
    <cellStyle name="Финансовый 7 29 9 25" xfId="30331"/>
    <cellStyle name="Финансовый 7 29 9 25 2" xfId="60141"/>
    <cellStyle name="Финансовый 7 29 9 26" xfId="30332"/>
    <cellStyle name="Финансовый 7 29 9 26 2" xfId="60142"/>
    <cellStyle name="Финансовый 7 29 9 27" xfId="30333"/>
    <cellStyle name="Финансовый 7 29 9 27 2" xfId="60143"/>
    <cellStyle name="Финансовый 7 29 9 28" xfId="30334"/>
    <cellStyle name="Финансовый 7 29 9 28 2" xfId="60144"/>
    <cellStyle name="Финансовый 7 29 9 29" xfId="30335"/>
    <cellStyle name="Финансовый 7 29 9 29 2" xfId="60145"/>
    <cellStyle name="Финансовый 7 29 9 3" xfId="30336"/>
    <cellStyle name="Финансовый 7 29 9 3 2" xfId="60146"/>
    <cellStyle name="Финансовый 7 29 9 30" xfId="30337"/>
    <cellStyle name="Финансовый 7 29 9 30 2" xfId="60147"/>
    <cellStyle name="Финансовый 7 29 9 31" xfId="30338"/>
    <cellStyle name="Финансовый 7 29 9 31 2" xfId="60148"/>
    <cellStyle name="Финансовый 7 29 9 32" xfId="30339"/>
    <cellStyle name="Финансовый 7 29 9 32 2" xfId="60149"/>
    <cellStyle name="Финансовый 7 29 9 33" xfId="60150"/>
    <cellStyle name="Финансовый 7 29 9 4" xfId="30340"/>
    <cellStyle name="Финансовый 7 29 9 4 2" xfId="60151"/>
    <cellStyle name="Финансовый 7 29 9 5" xfId="30341"/>
    <cellStyle name="Финансовый 7 29 9 5 2" xfId="60152"/>
    <cellStyle name="Финансовый 7 29 9 6" xfId="30342"/>
    <cellStyle name="Финансовый 7 29 9 6 2" xfId="60153"/>
    <cellStyle name="Финансовый 7 29 9 7" xfId="30343"/>
    <cellStyle name="Финансовый 7 29 9 7 2" xfId="60154"/>
    <cellStyle name="Финансовый 7 29 9 8" xfId="30344"/>
    <cellStyle name="Финансовый 7 29 9 8 2" xfId="60155"/>
    <cellStyle name="Финансовый 7 29 9 9" xfId="30345"/>
    <cellStyle name="Финансовый 7 29 9 9 10" xfId="30346"/>
    <cellStyle name="Финансовый 7 29 9 9 10 2" xfId="60156"/>
    <cellStyle name="Финансовый 7 29 9 9 11" xfId="30347"/>
    <cellStyle name="Финансовый 7 29 9 9 11 2" xfId="60157"/>
    <cellStyle name="Финансовый 7 29 9 9 12" xfId="30348"/>
    <cellStyle name="Финансовый 7 29 9 9 12 2" xfId="60158"/>
    <cellStyle name="Финансовый 7 29 9 9 13" xfId="30349"/>
    <cellStyle name="Финансовый 7 29 9 9 13 2" xfId="60159"/>
    <cellStyle name="Финансовый 7 29 9 9 14" xfId="30350"/>
    <cellStyle name="Финансовый 7 29 9 9 14 2" xfId="60160"/>
    <cellStyle name="Финансовый 7 29 9 9 15" xfId="30351"/>
    <cellStyle name="Финансовый 7 29 9 9 15 2" xfId="60161"/>
    <cellStyle name="Финансовый 7 29 9 9 16" xfId="30352"/>
    <cellStyle name="Финансовый 7 29 9 9 16 2" xfId="60162"/>
    <cellStyle name="Финансовый 7 29 9 9 17" xfId="30353"/>
    <cellStyle name="Финансовый 7 29 9 9 17 2" xfId="60163"/>
    <cellStyle name="Финансовый 7 29 9 9 18" xfId="30354"/>
    <cellStyle name="Финансовый 7 29 9 9 18 2" xfId="60164"/>
    <cellStyle name="Финансовый 7 29 9 9 19" xfId="30355"/>
    <cellStyle name="Финансовый 7 29 9 9 19 2" xfId="60165"/>
    <cellStyle name="Финансовый 7 29 9 9 2" xfId="30356"/>
    <cellStyle name="Финансовый 7 29 9 9 2 2" xfId="60166"/>
    <cellStyle name="Финансовый 7 29 9 9 20" xfId="30357"/>
    <cellStyle name="Финансовый 7 29 9 9 20 2" xfId="60167"/>
    <cellStyle name="Финансовый 7 29 9 9 21" xfId="30358"/>
    <cellStyle name="Финансовый 7 29 9 9 21 2" xfId="60168"/>
    <cellStyle name="Финансовый 7 29 9 9 22" xfId="30359"/>
    <cellStyle name="Финансовый 7 29 9 9 22 2" xfId="60169"/>
    <cellStyle name="Финансовый 7 29 9 9 23" xfId="30360"/>
    <cellStyle name="Финансовый 7 29 9 9 23 2" xfId="60170"/>
    <cellStyle name="Финансовый 7 29 9 9 24" xfId="60171"/>
    <cellStyle name="Финансовый 7 29 9 9 3" xfId="30361"/>
    <cellStyle name="Финансовый 7 29 9 9 3 2" xfId="60172"/>
    <cellStyle name="Финансовый 7 29 9 9 4" xfId="30362"/>
    <cellStyle name="Финансовый 7 29 9 9 4 2" xfId="60173"/>
    <cellStyle name="Финансовый 7 29 9 9 5" xfId="30363"/>
    <cellStyle name="Финансовый 7 29 9 9 5 2" xfId="60174"/>
    <cellStyle name="Финансовый 7 29 9 9 6" xfId="30364"/>
    <cellStyle name="Финансовый 7 29 9 9 6 2" xfId="60175"/>
    <cellStyle name="Финансовый 7 29 9 9 7" xfId="30365"/>
    <cellStyle name="Финансовый 7 29 9 9 7 2" xfId="60176"/>
    <cellStyle name="Финансовый 7 29 9 9 8" xfId="30366"/>
    <cellStyle name="Финансовый 7 29 9 9 8 2" xfId="60177"/>
    <cellStyle name="Финансовый 7 29 9 9 9" xfId="30367"/>
    <cellStyle name="Финансовый 7 29 9 9 9 2" xfId="60178"/>
    <cellStyle name="Финансовый 7 3" xfId="60179"/>
    <cellStyle name="Финансовый 8" xfId="30368"/>
    <cellStyle name="Финансовый 8 2" xfId="60180"/>
    <cellStyle name="Финансовый 9" xfId="30369"/>
    <cellStyle name="Финансовый 9 2" xfId="60181"/>
    <cellStyle name="Финансовый 9 29 9" xfId="30370"/>
    <cellStyle name="Финансовый 9 29 9 10" xfId="30371"/>
    <cellStyle name="Финансовый 9 29 9 10 10" xfId="30372"/>
    <cellStyle name="Финансовый 9 29 9 10 10 2" xfId="60182"/>
    <cellStyle name="Финансовый 9 29 9 10 11" xfId="30373"/>
    <cellStyle name="Финансовый 9 29 9 10 11 2" xfId="60183"/>
    <cellStyle name="Финансовый 9 29 9 10 12" xfId="30374"/>
    <cellStyle name="Финансовый 9 29 9 10 12 2" xfId="60184"/>
    <cellStyle name="Финансовый 9 29 9 10 13" xfId="30375"/>
    <cellStyle name="Финансовый 9 29 9 10 13 2" xfId="60185"/>
    <cellStyle name="Финансовый 9 29 9 10 14" xfId="30376"/>
    <cellStyle name="Финансовый 9 29 9 10 14 2" xfId="60186"/>
    <cellStyle name="Финансовый 9 29 9 10 15" xfId="30377"/>
    <cellStyle name="Финансовый 9 29 9 10 15 2" xfId="60187"/>
    <cellStyle name="Финансовый 9 29 9 10 16" xfId="30378"/>
    <cellStyle name="Финансовый 9 29 9 10 16 2" xfId="60188"/>
    <cellStyle name="Финансовый 9 29 9 10 17" xfId="30379"/>
    <cellStyle name="Финансовый 9 29 9 10 17 2" xfId="60189"/>
    <cellStyle name="Финансовый 9 29 9 10 18" xfId="30380"/>
    <cellStyle name="Финансовый 9 29 9 10 18 2" xfId="60190"/>
    <cellStyle name="Финансовый 9 29 9 10 19" xfId="30381"/>
    <cellStyle name="Финансовый 9 29 9 10 19 2" xfId="60191"/>
    <cellStyle name="Финансовый 9 29 9 10 2" xfId="30382"/>
    <cellStyle name="Финансовый 9 29 9 10 2 2" xfId="60192"/>
    <cellStyle name="Финансовый 9 29 9 10 20" xfId="30383"/>
    <cellStyle name="Финансовый 9 29 9 10 20 2" xfId="60193"/>
    <cellStyle name="Финансовый 9 29 9 10 21" xfId="30384"/>
    <cellStyle name="Финансовый 9 29 9 10 21 2" xfId="60194"/>
    <cellStyle name="Финансовый 9 29 9 10 22" xfId="30385"/>
    <cellStyle name="Финансовый 9 29 9 10 22 2" xfId="60195"/>
    <cellStyle name="Финансовый 9 29 9 10 23" xfId="30386"/>
    <cellStyle name="Финансовый 9 29 9 10 23 2" xfId="60196"/>
    <cellStyle name="Финансовый 9 29 9 10 24" xfId="60197"/>
    <cellStyle name="Финансовый 9 29 9 10 3" xfId="30387"/>
    <cellStyle name="Финансовый 9 29 9 10 3 2" xfId="60198"/>
    <cellStyle name="Финансовый 9 29 9 10 4" xfId="30388"/>
    <cellStyle name="Финансовый 9 29 9 10 4 2" xfId="60199"/>
    <cellStyle name="Финансовый 9 29 9 10 5" xfId="30389"/>
    <cellStyle name="Финансовый 9 29 9 10 5 2" xfId="60200"/>
    <cellStyle name="Финансовый 9 29 9 10 6" xfId="30390"/>
    <cellStyle name="Финансовый 9 29 9 10 6 2" xfId="60201"/>
    <cellStyle name="Финансовый 9 29 9 10 7" xfId="30391"/>
    <cellStyle name="Финансовый 9 29 9 10 7 2" xfId="60202"/>
    <cellStyle name="Финансовый 9 29 9 10 8" xfId="30392"/>
    <cellStyle name="Финансовый 9 29 9 10 8 2" xfId="60203"/>
    <cellStyle name="Финансовый 9 29 9 10 9" xfId="30393"/>
    <cellStyle name="Финансовый 9 29 9 10 9 2" xfId="60204"/>
    <cellStyle name="Финансовый 9 29 9 11" xfId="30394"/>
    <cellStyle name="Финансовый 9 29 9 11 10" xfId="30395"/>
    <cellStyle name="Финансовый 9 29 9 11 10 2" xfId="60205"/>
    <cellStyle name="Финансовый 9 29 9 11 11" xfId="30396"/>
    <cellStyle name="Финансовый 9 29 9 11 11 2" xfId="60206"/>
    <cellStyle name="Финансовый 9 29 9 11 12" xfId="30397"/>
    <cellStyle name="Финансовый 9 29 9 11 12 2" xfId="60207"/>
    <cellStyle name="Финансовый 9 29 9 11 13" xfId="30398"/>
    <cellStyle name="Финансовый 9 29 9 11 13 2" xfId="60208"/>
    <cellStyle name="Финансовый 9 29 9 11 14" xfId="30399"/>
    <cellStyle name="Финансовый 9 29 9 11 14 2" xfId="60209"/>
    <cellStyle name="Финансовый 9 29 9 11 15" xfId="30400"/>
    <cellStyle name="Финансовый 9 29 9 11 15 2" xfId="60210"/>
    <cellStyle name="Финансовый 9 29 9 11 16" xfId="30401"/>
    <cellStyle name="Финансовый 9 29 9 11 16 2" xfId="60211"/>
    <cellStyle name="Финансовый 9 29 9 11 17" xfId="30402"/>
    <cellStyle name="Финансовый 9 29 9 11 17 2" xfId="60212"/>
    <cellStyle name="Финансовый 9 29 9 11 18" xfId="30403"/>
    <cellStyle name="Финансовый 9 29 9 11 18 2" xfId="60213"/>
    <cellStyle name="Финансовый 9 29 9 11 19" xfId="60214"/>
    <cellStyle name="Финансовый 9 29 9 11 2" xfId="30404"/>
    <cellStyle name="Финансовый 9 29 9 11 2 2" xfId="60215"/>
    <cellStyle name="Финансовый 9 29 9 11 3" xfId="30405"/>
    <cellStyle name="Финансовый 9 29 9 11 3 2" xfId="60216"/>
    <cellStyle name="Финансовый 9 29 9 11 4" xfId="30406"/>
    <cellStyle name="Финансовый 9 29 9 11 4 2" xfId="60217"/>
    <cellStyle name="Финансовый 9 29 9 11 5" xfId="30407"/>
    <cellStyle name="Финансовый 9 29 9 11 5 2" xfId="60218"/>
    <cellStyle name="Финансовый 9 29 9 11 6" xfId="30408"/>
    <cellStyle name="Финансовый 9 29 9 11 6 2" xfId="60219"/>
    <cellStyle name="Финансовый 9 29 9 11 7" xfId="30409"/>
    <cellStyle name="Финансовый 9 29 9 11 7 2" xfId="60220"/>
    <cellStyle name="Финансовый 9 29 9 11 8" xfId="30410"/>
    <cellStyle name="Финансовый 9 29 9 11 8 2" xfId="60221"/>
    <cellStyle name="Финансовый 9 29 9 11 9" xfId="30411"/>
    <cellStyle name="Финансовый 9 29 9 11 9 2" xfId="60222"/>
    <cellStyle name="Финансовый 9 29 9 12" xfId="30412"/>
    <cellStyle name="Финансовый 9 29 9 12 10" xfId="30413"/>
    <cellStyle name="Финансовый 9 29 9 12 10 2" xfId="60223"/>
    <cellStyle name="Финансовый 9 29 9 12 11" xfId="30414"/>
    <cellStyle name="Финансовый 9 29 9 12 11 2" xfId="60224"/>
    <cellStyle name="Финансовый 9 29 9 12 12" xfId="30415"/>
    <cellStyle name="Финансовый 9 29 9 12 12 2" xfId="60225"/>
    <cellStyle name="Финансовый 9 29 9 12 13" xfId="30416"/>
    <cellStyle name="Финансовый 9 29 9 12 13 2" xfId="60226"/>
    <cellStyle name="Финансовый 9 29 9 12 14" xfId="30417"/>
    <cellStyle name="Финансовый 9 29 9 12 14 2" xfId="60227"/>
    <cellStyle name="Финансовый 9 29 9 12 15" xfId="30418"/>
    <cellStyle name="Финансовый 9 29 9 12 15 2" xfId="60228"/>
    <cellStyle name="Финансовый 9 29 9 12 16" xfId="30419"/>
    <cellStyle name="Финансовый 9 29 9 12 16 2" xfId="60229"/>
    <cellStyle name="Финансовый 9 29 9 12 17" xfId="30420"/>
    <cellStyle name="Финансовый 9 29 9 12 17 2" xfId="60230"/>
    <cellStyle name="Финансовый 9 29 9 12 18" xfId="30421"/>
    <cellStyle name="Финансовый 9 29 9 12 18 2" xfId="60231"/>
    <cellStyle name="Финансовый 9 29 9 12 19" xfId="60232"/>
    <cellStyle name="Финансовый 9 29 9 12 2" xfId="30422"/>
    <cellStyle name="Финансовый 9 29 9 12 2 2" xfId="60233"/>
    <cellStyle name="Финансовый 9 29 9 12 3" xfId="30423"/>
    <cellStyle name="Финансовый 9 29 9 12 3 2" xfId="60234"/>
    <cellStyle name="Финансовый 9 29 9 12 4" xfId="30424"/>
    <cellStyle name="Финансовый 9 29 9 12 4 2" xfId="60235"/>
    <cellStyle name="Финансовый 9 29 9 12 5" xfId="30425"/>
    <cellStyle name="Финансовый 9 29 9 12 5 2" xfId="60236"/>
    <cellStyle name="Финансовый 9 29 9 12 6" xfId="30426"/>
    <cellStyle name="Финансовый 9 29 9 12 6 2" xfId="60237"/>
    <cellStyle name="Финансовый 9 29 9 12 7" xfId="30427"/>
    <cellStyle name="Финансовый 9 29 9 12 7 2" xfId="60238"/>
    <cellStyle name="Финансовый 9 29 9 12 8" xfId="30428"/>
    <cellStyle name="Финансовый 9 29 9 12 8 2" xfId="60239"/>
    <cellStyle name="Финансовый 9 29 9 12 9" xfId="30429"/>
    <cellStyle name="Финансовый 9 29 9 12 9 2" xfId="60240"/>
    <cellStyle name="Финансовый 9 29 9 13" xfId="30430"/>
    <cellStyle name="Финансовый 9 29 9 13 10" xfId="30431"/>
    <cellStyle name="Финансовый 9 29 9 13 10 2" xfId="60241"/>
    <cellStyle name="Финансовый 9 29 9 13 11" xfId="30432"/>
    <cellStyle name="Финансовый 9 29 9 13 11 2" xfId="60242"/>
    <cellStyle name="Финансовый 9 29 9 13 12" xfId="30433"/>
    <cellStyle name="Финансовый 9 29 9 13 12 2" xfId="60243"/>
    <cellStyle name="Финансовый 9 29 9 13 13" xfId="30434"/>
    <cellStyle name="Финансовый 9 29 9 13 13 2" xfId="60244"/>
    <cellStyle name="Финансовый 9 29 9 13 14" xfId="30435"/>
    <cellStyle name="Финансовый 9 29 9 13 14 2" xfId="60245"/>
    <cellStyle name="Финансовый 9 29 9 13 15" xfId="30436"/>
    <cellStyle name="Финансовый 9 29 9 13 15 2" xfId="60246"/>
    <cellStyle name="Финансовый 9 29 9 13 16" xfId="30437"/>
    <cellStyle name="Финансовый 9 29 9 13 16 2" xfId="60247"/>
    <cellStyle name="Финансовый 9 29 9 13 17" xfId="30438"/>
    <cellStyle name="Финансовый 9 29 9 13 17 2" xfId="60248"/>
    <cellStyle name="Финансовый 9 29 9 13 18" xfId="30439"/>
    <cellStyle name="Финансовый 9 29 9 13 18 2" xfId="60249"/>
    <cellStyle name="Финансовый 9 29 9 13 19" xfId="60250"/>
    <cellStyle name="Финансовый 9 29 9 13 2" xfId="30440"/>
    <cellStyle name="Финансовый 9 29 9 13 2 2" xfId="60251"/>
    <cellStyle name="Финансовый 9 29 9 13 3" xfId="30441"/>
    <cellStyle name="Финансовый 9 29 9 13 3 2" xfId="60252"/>
    <cellStyle name="Финансовый 9 29 9 13 4" xfId="30442"/>
    <cellStyle name="Финансовый 9 29 9 13 4 2" xfId="60253"/>
    <cellStyle name="Финансовый 9 29 9 13 5" xfId="30443"/>
    <cellStyle name="Финансовый 9 29 9 13 5 2" xfId="60254"/>
    <cellStyle name="Финансовый 9 29 9 13 6" xfId="30444"/>
    <cellStyle name="Финансовый 9 29 9 13 6 2" xfId="60255"/>
    <cellStyle name="Финансовый 9 29 9 13 7" xfId="30445"/>
    <cellStyle name="Финансовый 9 29 9 13 7 2" xfId="60256"/>
    <cellStyle name="Финансовый 9 29 9 13 8" xfId="30446"/>
    <cellStyle name="Финансовый 9 29 9 13 8 2" xfId="60257"/>
    <cellStyle name="Финансовый 9 29 9 13 9" xfId="30447"/>
    <cellStyle name="Финансовый 9 29 9 13 9 2" xfId="60258"/>
    <cellStyle name="Финансовый 9 29 9 14" xfId="30448"/>
    <cellStyle name="Финансовый 9 29 9 14 2" xfId="60259"/>
    <cellStyle name="Финансовый 9 29 9 15" xfId="30449"/>
    <cellStyle name="Финансовый 9 29 9 15 2" xfId="60260"/>
    <cellStyle name="Финансовый 9 29 9 16" xfId="30450"/>
    <cellStyle name="Финансовый 9 29 9 16 2" xfId="60261"/>
    <cellStyle name="Финансовый 9 29 9 17" xfId="30451"/>
    <cellStyle name="Финансовый 9 29 9 17 2" xfId="60262"/>
    <cellStyle name="Финансовый 9 29 9 18" xfId="30452"/>
    <cellStyle name="Финансовый 9 29 9 18 2" xfId="60263"/>
    <cellStyle name="Финансовый 9 29 9 19" xfId="30453"/>
    <cellStyle name="Финансовый 9 29 9 19 2" xfId="60264"/>
    <cellStyle name="Финансовый 9 29 9 2" xfId="30454"/>
    <cellStyle name="Финансовый 9 29 9 2 2" xfId="30455"/>
    <cellStyle name="Финансовый 9 29 9 2 2 2" xfId="60265"/>
    <cellStyle name="Финансовый 9 29 9 2 3" xfId="60266"/>
    <cellStyle name="Финансовый 9 29 9 20" xfId="30456"/>
    <cellStyle name="Финансовый 9 29 9 20 2" xfId="60267"/>
    <cellStyle name="Финансовый 9 29 9 21" xfId="30457"/>
    <cellStyle name="Финансовый 9 29 9 21 2" xfId="60268"/>
    <cellStyle name="Финансовый 9 29 9 22" xfId="30458"/>
    <cellStyle name="Финансовый 9 29 9 22 2" xfId="60269"/>
    <cellStyle name="Финансовый 9 29 9 23" xfId="30459"/>
    <cellStyle name="Финансовый 9 29 9 23 2" xfId="60270"/>
    <cellStyle name="Финансовый 9 29 9 24" xfId="30460"/>
    <cellStyle name="Финансовый 9 29 9 24 2" xfId="60271"/>
    <cellStyle name="Финансовый 9 29 9 25" xfId="30461"/>
    <cellStyle name="Финансовый 9 29 9 25 2" xfId="60272"/>
    <cellStyle name="Финансовый 9 29 9 26" xfId="30462"/>
    <cellStyle name="Финансовый 9 29 9 26 2" xfId="60273"/>
    <cellStyle name="Финансовый 9 29 9 27" xfId="30463"/>
    <cellStyle name="Финансовый 9 29 9 27 2" xfId="60274"/>
    <cellStyle name="Финансовый 9 29 9 28" xfId="30464"/>
    <cellStyle name="Финансовый 9 29 9 28 2" xfId="60275"/>
    <cellStyle name="Финансовый 9 29 9 29" xfId="30465"/>
    <cellStyle name="Финансовый 9 29 9 29 2" xfId="60276"/>
    <cellStyle name="Финансовый 9 29 9 3" xfId="30466"/>
    <cellStyle name="Финансовый 9 29 9 3 2" xfId="60277"/>
    <cellStyle name="Финансовый 9 29 9 30" xfId="30467"/>
    <cellStyle name="Финансовый 9 29 9 30 2" xfId="60278"/>
    <cellStyle name="Финансовый 9 29 9 31" xfId="30468"/>
    <cellStyle name="Финансовый 9 29 9 31 2" xfId="60279"/>
    <cellStyle name="Финансовый 9 29 9 32" xfId="30469"/>
    <cellStyle name="Финансовый 9 29 9 32 2" xfId="60280"/>
    <cellStyle name="Финансовый 9 29 9 33" xfId="60281"/>
    <cellStyle name="Финансовый 9 29 9 4" xfId="30470"/>
    <cellStyle name="Финансовый 9 29 9 4 2" xfId="60282"/>
    <cellStyle name="Финансовый 9 29 9 5" xfId="30471"/>
    <cellStyle name="Финансовый 9 29 9 5 2" xfId="60283"/>
    <cellStyle name="Финансовый 9 29 9 6" xfId="30472"/>
    <cellStyle name="Финансовый 9 29 9 6 2" xfId="60284"/>
    <cellStyle name="Финансовый 9 29 9 7" xfId="30473"/>
    <cellStyle name="Финансовый 9 29 9 7 2" xfId="60285"/>
    <cellStyle name="Финансовый 9 29 9 8" xfId="30474"/>
    <cellStyle name="Финансовый 9 29 9 8 2" xfId="60286"/>
    <cellStyle name="Финансовый 9 29 9 9" xfId="30475"/>
    <cellStyle name="Финансовый 9 29 9 9 10" xfId="30476"/>
    <cellStyle name="Финансовый 9 29 9 9 10 2" xfId="60287"/>
    <cellStyle name="Финансовый 9 29 9 9 11" xfId="30477"/>
    <cellStyle name="Финансовый 9 29 9 9 11 2" xfId="60288"/>
    <cellStyle name="Финансовый 9 29 9 9 12" xfId="30478"/>
    <cellStyle name="Финансовый 9 29 9 9 12 2" xfId="60289"/>
    <cellStyle name="Финансовый 9 29 9 9 13" xfId="30479"/>
    <cellStyle name="Финансовый 9 29 9 9 13 2" xfId="60290"/>
    <cellStyle name="Финансовый 9 29 9 9 14" xfId="30480"/>
    <cellStyle name="Финансовый 9 29 9 9 14 2" xfId="60291"/>
    <cellStyle name="Финансовый 9 29 9 9 15" xfId="30481"/>
    <cellStyle name="Финансовый 9 29 9 9 15 2" xfId="60292"/>
    <cellStyle name="Финансовый 9 29 9 9 16" xfId="30482"/>
    <cellStyle name="Финансовый 9 29 9 9 16 2" xfId="60293"/>
    <cellStyle name="Финансовый 9 29 9 9 17" xfId="30483"/>
    <cellStyle name="Финансовый 9 29 9 9 17 2" xfId="60294"/>
    <cellStyle name="Финансовый 9 29 9 9 18" xfId="30484"/>
    <cellStyle name="Финансовый 9 29 9 9 18 2" xfId="60295"/>
    <cellStyle name="Финансовый 9 29 9 9 19" xfId="30485"/>
    <cellStyle name="Финансовый 9 29 9 9 19 2" xfId="60296"/>
    <cellStyle name="Финансовый 9 29 9 9 2" xfId="30486"/>
    <cellStyle name="Финансовый 9 29 9 9 2 2" xfId="60297"/>
    <cellStyle name="Финансовый 9 29 9 9 20" xfId="30487"/>
    <cellStyle name="Финансовый 9 29 9 9 20 2" xfId="60298"/>
    <cellStyle name="Финансовый 9 29 9 9 21" xfId="30488"/>
    <cellStyle name="Финансовый 9 29 9 9 21 2" xfId="60299"/>
    <cellStyle name="Финансовый 9 29 9 9 22" xfId="30489"/>
    <cellStyle name="Финансовый 9 29 9 9 22 2" xfId="60300"/>
    <cellStyle name="Финансовый 9 29 9 9 23" xfId="30490"/>
    <cellStyle name="Финансовый 9 29 9 9 23 2" xfId="60301"/>
    <cellStyle name="Финансовый 9 29 9 9 24" xfId="60302"/>
    <cellStyle name="Финансовый 9 29 9 9 3" xfId="30491"/>
    <cellStyle name="Финансовый 9 29 9 9 3 2" xfId="60303"/>
    <cellStyle name="Финансовый 9 29 9 9 4" xfId="30492"/>
    <cellStyle name="Финансовый 9 29 9 9 4 2" xfId="60304"/>
    <cellStyle name="Финансовый 9 29 9 9 5" xfId="30493"/>
    <cellStyle name="Финансовый 9 29 9 9 5 2" xfId="60305"/>
    <cellStyle name="Финансовый 9 29 9 9 6" xfId="30494"/>
    <cellStyle name="Финансовый 9 29 9 9 6 2" xfId="60306"/>
    <cellStyle name="Финансовый 9 29 9 9 7" xfId="30495"/>
    <cellStyle name="Финансовый 9 29 9 9 7 2" xfId="60307"/>
    <cellStyle name="Финансовый 9 29 9 9 8" xfId="30496"/>
    <cellStyle name="Финансовый 9 29 9 9 8 2" xfId="60308"/>
    <cellStyle name="Финансовый 9 29 9 9 9" xfId="30497"/>
    <cellStyle name="Финансовый 9 29 9 9 9 2" xfId="60309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Gorina-MA@penza.tns-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0</v>
      </c>
    </row>
    <row r="2" spans="1:1" ht="15.75">
      <c r="A2" s="1" t="s">
        <v>1</v>
      </c>
    </row>
    <row r="3" spans="1:1" ht="15.75">
      <c r="A3" s="1" t="s">
        <v>2</v>
      </c>
    </row>
    <row r="4" spans="1:1" ht="15.75">
      <c r="A4" s="1" t="s">
        <v>3</v>
      </c>
    </row>
    <row r="5" spans="1:1" ht="15.75">
      <c r="A5" s="1" t="s">
        <v>4</v>
      </c>
    </row>
    <row r="6" spans="1:1" ht="15.75">
      <c r="A6" s="1" t="s">
        <v>5</v>
      </c>
    </row>
    <row r="7" spans="1:1" ht="15.75">
      <c r="A7" s="1" t="s">
        <v>6</v>
      </c>
    </row>
    <row r="8" spans="1:1" ht="31.5">
      <c r="A8" s="1" t="s">
        <v>7</v>
      </c>
    </row>
    <row r="9" spans="1:1" ht="31.5">
      <c r="A9" s="1" t="s">
        <v>8</v>
      </c>
    </row>
    <row r="10" spans="1:1" ht="78.75">
      <c r="A10" s="1" t="s">
        <v>9</v>
      </c>
    </row>
    <row r="11" spans="1:1" ht="63">
      <c r="A11" s="1" t="s">
        <v>10</v>
      </c>
    </row>
    <row r="12" spans="1:1" ht="31.5">
      <c r="A12" s="1" t="s">
        <v>11</v>
      </c>
    </row>
    <row r="13" spans="1:1" ht="47.25">
      <c r="A13" s="1" t="s">
        <v>12</v>
      </c>
    </row>
    <row r="14" spans="1:1" ht="47.25">
      <c r="A14" s="1" t="s">
        <v>13</v>
      </c>
    </row>
    <row r="15" spans="1:1" ht="31.5">
      <c r="A15" s="1" t="s">
        <v>14</v>
      </c>
    </row>
    <row r="16" spans="1:1" ht="31.5">
      <c r="A16" s="1" t="s">
        <v>15</v>
      </c>
    </row>
    <row r="17" spans="1:1" ht="31.5">
      <c r="A17" s="1" t="s">
        <v>16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tabSelected="1" zoomScale="70" zoomScaleNormal="70" workbookViewId="0">
      <selection activeCell="I1" sqref="I1"/>
    </sheetView>
  </sheetViews>
  <sheetFormatPr defaultRowHeight="15"/>
  <cols>
    <col min="1" max="1" width="10.140625" bestFit="1" customWidth="1"/>
    <col min="2" max="2" width="9.5703125" bestFit="1" customWidth="1"/>
    <col min="4" max="4" width="13.42578125" customWidth="1"/>
    <col min="5" max="5" width="33.28515625" customWidth="1"/>
    <col min="6" max="6" width="29.5703125" customWidth="1"/>
    <col min="7" max="8" width="9.140625" customWidth="1"/>
    <col min="9" max="9" width="15.5703125" customWidth="1"/>
    <col min="10" max="10" width="15.42578125" customWidth="1"/>
    <col min="11" max="11" width="15" customWidth="1"/>
    <col min="12" max="12" width="23.7109375" style="19" customWidth="1"/>
    <col min="13" max="13" width="19" customWidth="1"/>
    <col min="14" max="14" width="16.85546875" customWidth="1"/>
    <col min="15" max="15" width="18.85546875" customWidth="1"/>
    <col min="16" max="16" width="24" customWidth="1"/>
    <col min="17" max="17" width="12.42578125" customWidth="1"/>
  </cols>
  <sheetData>
    <row r="2" spans="1:17" ht="15.75">
      <c r="A2" s="11"/>
      <c r="B2" s="11"/>
      <c r="C2" s="11"/>
      <c r="D2" s="11"/>
      <c r="E2" s="11"/>
      <c r="H2" s="11"/>
      <c r="I2" s="11"/>
      <c r="J2" s="11"/>
      <c r="K2" s="2"/>
      <c r="L2" s="15"/>
      <c r="M2" s="3" t="s">
        <v>391</v>
      </c>
      <c r="N2" s="11"/>
      <c r="O2" s="11"/>
      <c r="P2" s="2"/>
    </row>
    <row r="3" spans="1:17" ht="29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6"/>
      <c r="M3" s="3" t="s">
        <v>390</v>
      </c>
      <c r="N3" s="3"/>
      <c r="O3" s="2"/>
      <c r="P3" s="3"/>
    </row>
    <row r="4" spans="1:17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6"/>
      <c r="M4" s="3" t="s">
        <v>309</v>
      </c>
      <c r="N4" s="3"/>
      <c r="O4" s="2"/>
      <c r="P4" s="3"/>
    </row>
    <row r="5" spans="1:17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6"/>
      <c r="M5" s="3" t="s">
        <v>405</v>
      </c>
      <c r="N5" s="3" t="s">
        <v>404</v>
      </c>
      <c r="O5" s="2"/>
      <c r="P5" s="3"/>
    </row>
    <row r="6" spans="1:17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6"/>
      <c r="M6" s="3"/>
      <c r="N6" s="3"/>
      <c r="O6" s="2"/>
      <c r="P6" s="3"/>
    </row>
    <row r="7" spans="1:17" ht="16.5">
      <c r="A7" s="96" t="s">
        <v>49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7" ht="16.5">
      <c r="A8" s="96" t="s">
        <v>50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7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6"/>
      <c r="M9" s="11"/>
      <c r="N9" s="11"/>
      <c r="O9" s="11"/>
      <c r="P9" s="11"/>
    </row>
    <row r="10" spans="1:17">
      <c r="A10" s="97" t="s">
        <v>24</v>
      </c>
      <c r="B10" s="98"/>
      <c r="C10" s="98"/>
      <c r="D10" s="98"/>
      <c r="E10" s="98"/>
      <c r="F10" s="99"/>
      <c r="G10" s="100" t="s">
        <v>309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>
      <c r="A11" s="97" t="s">
        <v>25</v>
      </c>
      <c r="B11" s="98"/>
      <c r="C11" s="98"/>
      <c r="D11" s="98"/>
      <c r="E11" s="98"/>
      <c r="F11" s="99"/>
      <c r="G11" s="100" t="s">
        <v>51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>
      <c r="A12" s="97" t="s">
        <v>26</v>
      </c>
      <c r="B12" s="98"/>
      <c r="C12" s="98"/>
      <c r="D12" s="98"/>
      <c r="E12" s="98"/>
      <c r="F12" s="99"/>
      <c r="G12" s="100" t="s">
        <v>308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>
      <c r="A13" s="97" t="s">
        <v>27</v>
      </c>
      <c r="B13" s="98"/>
      <c r="C13" s="98"/>
      <c r="D13" s="98"/>
      <c r="E13" s="98"/>
      <c r="F13" s="99"/>
      <c r="G13" s="101" t="s">
        <v>52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>
      <c r="A14" s="97" t="s">
        <v>28</v>
      </c>
      <c r="B14" s="98"/>
      <c r="C14" s="98"/>
      <c r="D14" s="98"/>
      <c r="E14" s="98"/>
      <c r="F14" s="99"/>
      <c r="G14" s="100">
        <v>7702743761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>
      <c r="A15" s="97" t="s">
        <v>29</v>
      </c>
      <c r="B15" s="98"/>
      <c r="C15" s="98"/>
      <c r="D15" s="98"/>
      <c r="E15" s="98"/>
      <c r="F15" s="99"/>
      <c r="G15" s="100">
        <v>770201001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>
      <c r="A16" s="97" t="s">
        <v>218</v>
      </c>
      <c r="B16" s="98"/>
      <c r="C16" s="98"/>
      <c r="D16" s="98"/>
      <c r="E16" s="98"/>
      <c r="F16" s="99"/>
      <c r="G16" s="100">
        <v>56701000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</row>
    <row r="18" spans="1:17" ht="37.5" customHeight="1">
      <c r="A18" s="102" t="s">
        <v>30</v>
      </c>
      <c r="B18" s="102" t="s">
        <v>21</v>
      </c>
      <c r="C18" s="102" t="s">
        <v>22</v>
      </c>
      <c r="D18" s="105" t="s">
        <v>95</v>
      </c>
      <c r="E18" s="108" t="s">
        <v>20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10" t="s">
        <v>31</v>
      </c>
      <c r="P18" s="113" t="s">
        <v>32</v>
      </c>
      <c r="Q18" s="113" t="s">
        <v>302</v>
      </c>
    </row>
    <row r="19" spans="1:17" ht="56.25" customHeight="1">
      <c r="A19" s="103"/>
      <c r="B19" s="103"/>
      <c r="C19" s="103"/>
      <c r="D19" s="106"/>
      <c r="E19" s="110" t="s">
        <v>19</v>
      </c>
      <c r="F19" s="110" t="s">
        <v>33</v>
      </c>
      <c r="G19" s="108" t="s">
        <v>17</v>
      </c>
      <c r="H19" s="109"/>
      <c r="I19" s="110" t="s">
        <v>34</v>
      </c>
      <c r="J19" s="108" t="s">
        <v>35</v>
      </c>
      <c r="K19" s="109"/>
      <c r="L19" s="116" t="s">
        <v>36</v>
      </c>
      <c r="M19" s="108" t="s">
        <v>37</v>
      </c>
      <c r="N19" s="109"/>
      <c r="O19" s="111"/>
      <c r="P19" s="114"/>
      <c r="Q19" s="115"/>
    </row>
    <row r="20" spans="1:17" ht="72" customHeight="1">
      <c r="A20" s="104"/>
      <c r="B20" s="104"/>
      <c r="C20" s="104"/>
      <c r="D20" s="107"/>
      <c r="E20" s="112"/>
      <c r="F20" s="112"/>
      <c r="G20" s="12" t="s">
        <v>23</v>
      </c>
      <c r="H20" s="12" t="s">
        <v>18</v>
      </c>
      <c r="I20" s="112"/>
      <c r="J20" s="12" t="s">
        <v>158</v>
      </c>
      <c r="K20" s="12" t="s">
        <v>18</v>
      </c>
      <c r="L20" s="117"/>
      <c r="M20" s="13" t="s">
        <v>38</v>
      </c>
      <c r="N20" s="13" t="s">
        <v>39</v>
      </c>
      <c r="O20" s="112"/>
      <c r="P20" s="13" t="s">
        <v>40</v>
      </c>
      <c r="Q20" s="114"/>
    </row>
    <row r="21" spans="1:17" ht="15" customHeight="1">
      <c r="A21" s="4" t="s">
        <v>41</v>
      </c>
      <c r="B21" s="4" t="s">
        <v>42</v>
      </c>
      <c r="C21" s="4" t="s">
        <v>43</v>
      </c>
      <c r="D21" s="22"/>
      <c r="E21" s="14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17">
        <v>11</v>
      </c>
      <c r="M21" s="5">
        <v>12</v>
      </c>
      <c r="N21" s="5">
        <v>13</v>
      </c>
      <c r="O21" s="6">
        <v>14</v>
      </c>
      <c r="P21" s="5">
        <v>15</v>
      </c>
      <c r="Q21" s="5">
        <v>16</v>
      </c>
    </row>
    <row r="22" spans="1:17" ht="15" customHeight="1">
      <c r="A22" s="120" t="s">
        <v>316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15" customHeight="1">
      <c r="A23" s="123" t="s">
        <v>53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63"/>
    </row>
    <row r="24" spans="1:17" s="32" customFormat="1" ht="34.5" customHeight="1">
      <c r="A24" s="55" t="s">
        <v>246</v>
      </c>
      <c r="B24" s="37" t="s">
        <v>108</v>
      </c>
      <c r="C24" s="37" t="s">
        <v>109</v>
      </c>
      <c r="D24" s="38" t="s">
        <v>159</v>
      </c>
      <c r="E24" s="23" t="s">
        <v>376</v>
      </c>
      <c r="F24" s="28" t="s">
        <v>298</v>
      </c>
      <c r="G24" s="37" t="s">
        <v>152</v>
      </c>
      <c r="H24" s="37" t="s">
        <v>142</v>
      </c>
      <c r="I24" s="37" t="s">
        <v>153</v>
      </c>
      <c r="J24" s="25">
        <v>56701000</v>
      </c>
      <c r="K24" s="37" t="s">
        <v>140</v>
      </c>
      <c r="L24" s="39">
        <v>695</v>
      </c>
      <c r="M24" s="37" t="s">
        <v>341</v>
      </c>
      <c r="N24" s="37" t="s">
        <v>341</v>
      </c>
      <c r="O24" s="37" t="s">
        <v>300</v>
      </c>
      <c r="P24" s="37" t="s">
        <v>389</v>
      </c>
      <c r="Q24" s="64"/>
    </row>
    <row r="25" spans="1:17" s="32" customFormat="1" ht="34.5" customHeight="1">
      <c r="A25" s="55" t="s">
        <v>247</v>
      </c>
      <c r="B25" s="37" t="s">
        <v>110</v>
      </c>
      <c r="C25" s="37" t="s">
        <v>111</v>
      </c>
      <c r="D25" s="38" t="s">
        <v>159</v>
      </c>
      <c r="E25" s="23" t="s">
        <v>54</v>
      </c>
      <c r="F25" s="28" t="s">
        <v>298</v>
      </c>
      <c r="G25" s="37" t="s">
        <v>152</v>
      </c>
      <c r="H25" s="37" t="s">
        <v>142</v>
      </c>
      <c r="I25" s="37" t="s">
        <v>324</v>
      </c>
      <c r="J25" s="25">
        <v>56701000</v>
      </c>
      <c r="K25" s="37" t="s">
        <v>140</v>
      </c>
      <c r="L25" s="39">
        <v>130</v>
      </c>
      <c r="M25" s="37" t="s">
        <v>342</v>
      </c>
      <c r="N25" s="37" t="s">
        <v>342</v>
      </c>
      <c r="O25" s="37" t="s">
        <v>300</v>
      </c>
      <c r="P25" s="37" t="s">
        <v>389</v>
      </c>
      <c r="Q25" s="64"/>
    </row>
    <row r="26" spans="1:17" s="32" customFormat="1" ht="33.75" customHeight="1">
      <c r="A26" s="55" t="s">
        <v>374</v>
      </c>
      <c r="B26" s="37" t="s">
        <v>154</v>
      </c>
      <c r="C26" s="37" t="s">
        <v>155</v>
      </c>
      <c r="D26" s="38" t="s">
        <v>159</v>
      </c>
      <c r="E26" s="23" t="s">
        <v>392</v>
      </c>
      <c r="F26" s="28" t="s">
        <v>298</v>
      </c>
      <c r="G26" s="37" t="s">
        <v>152</v>
      </c>
      <c r="H26" s="37" t="s">
        <v>142</v>
      </c>
      <c r="I26" s="37" t="s">
        <v>393</v>
      </c>
      <c r="J26" s="25">
        <v>56701000</v>
      </c>
      <c r="K26" s="37" t="s">
        <v>140</v>
      </c>
      <c r="L26" s="40">
        <v>7467</v>
      </c>
      <c r="M26" s="37" t="s">
        <v>341</v>
      </c>
      <c r="N26" s="37" t="s">
        <v>341</v>
      </c>
      <c r="O26" s="37" t="s">
        <v>299</v>
      </c>
      <c r="P26" s="37" t="s">
        <v>307</v>
      </c>
      <c r="Q26" s="83" t="s">
        <v>318</v>
      </c>
    </row>
    <row r="27" spans="1:17" s="32" customFormat="1" ht="30">
      <c r="A27" s="55" t="s">
        <v>375</v>
      </c>
      <c r="B27" s="37" t="s">
        <v>210</v>
      </c>
      <c r="C27" s="37" t="s">
        <v>211</v>
      </c>
      <c r="D27" s="38" t="s">
        <v>161</v>
      </c>
      <c r="E27" s="23" t="s">
        <v>172</v>
      </c>
      <c r="F27" s="28" t="s">
        <v>298</v>
      </c>
      <c r="G27" s="37" t="s">
        <v>152</v>
      </c>
      <c r="H27" s="37" t="s">
        <v>142</v>
      </c>
      <c r="I27" s="37" t="s">
        <v>41</v>
      </c>
      <c r="J27" s="33">
        <v>56701000</v>
      </c>
      <c r="K27" s="25" t="s">
        <v>141</v>
      </c>
      <c r="L27" s="40">
        <v>6200</v>
      </c>
      <c r="M27" s="37" t="s">
        <v>343</v>
      </c>
      <c r="N27" s="37" t="s">
        <v>343</v>
      </c>
      <c r="O27" s="37" t="s">
        <v>299</v>
      </c>
      <c r="P27" s="37" t="s">
        <v>307</v>
      </c>
      <c r="Q27" s="83" t="s">
        <v>318</v>
      </c>
    </row>
    <row r="28" spans="1:17" s="32" customFormat="1" ht="30">
      <c r="A28" s="55" t="s">
        <v>248</v>
      </c>
      <c r="B28" s="37" t="s">
        <v>210</v>
      </c>
      <c r="C28" s="37" t="s">
        <v>211</v>
      </c>
      <c r="D28" s="38" t="s">
        <v>161</v>
      </c>
      <c r="E28" s="23" t="s">
        <v>396</v>
      </c>
      <c r="F28" s="28" t="s">
        <v>298</v>
      </c>
      <c r="G28" s="37" t="s">
        <v>152</v>
      </c>
      <c r="H28" s="37" t="s">
        <v>142</v>
      </c>
      <c r="I28" s="37" t="s">
        <v>41</v>
      </c>
      <c r="J28" s="33">
        <v>56701000</v>
      </c>
      <c r="K28" s="25" t="s">
        <v>141</v>
      </c>
      <c r="L28" s="40">
        <v>3700</v>
      </c>
      <c r="M28" s="37" t="s">
        <v>343</v>
      </c>
      <c r="N28" s="37" t="s">
        <v>343</v>
      </c>
      <c r="O28" s="37" t="s">
        <v>299</v>
      </c>
      <c r="P28" s="37" t="s">
        <v>307</v>
      </c>
      <c r="Q28" s="83" t="s">
        <v>318</v>
      </c>
    </row>
    <row r="29" spans="1:17" s="32" customFormat="1" ht="15" customHeight="1">
      <c r="A29" s="69" t="s">
        <v>55</v>
      </c>
      <c r="B29" s="70"/>
      <c r="C29" s="70"/>
      <c r="D29" s="70"/>
      <c r="E29" s="71"/>
      <c r="F29" s="72"/>
      <c r="G29" s="70"/>
      <c r="H29" s="70"/>
      <c r="I29" s="70"/>
      <c r="J29" s="70"/>
      <c r="K29" s="70"/>
      <c r="L29" s="74">
        <f>SUM(L24:L28)</f>
        <v>18192</v>
      </c>
      <c r="M29" s="72"/>
      <c r="N29" s="72"/>
      <c r="O29" s="70"/>
      <c r="P29" s="70"/>
      <c r="Q29" s="73"/>
    </row>
    <row r="30" spans="1:17" s="32" customFormat="1" ht="15" customHeight="1">
      <c r="A30" s="123" t="s">
        <v>56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64"/>
    </row>
    <row r="31" spans="1:17" s="32" customFormat="1" ht="24">
      <c r="A31" s="55" t="s">
        <v>249</v>
      </c>
      <c r="B31" s="37" t="s">
        <v>139</v>
      </c>
      <c r="C31" s="37" t="s">
        <v>162</v>
      </c>
      <c r="D31" s="81" t="s">
        <v>163</v>
      </c>
      <c r="E31" s="23" t="s">
        <v>304</v>
      </c>
      <c r="F31" s="28" t="s">
        <v>298</v>
      </c>
      <c r="G31" s="37" t="s">
        <v>152</v>
      </c>
      <c r="H31" s="37" t="s">
        <v>142</v>
      </c>
      <c r="I31" s="37" t="s">
        <v>41</v>
      </c>
      <c r="J31" s="25">
        <v>56701000</v>
      </c>
      <c r="K31" s="37" t="s">
        <v>140</v>
      </c>
      <c r="L31" s="40">
        <v>1495</v>
      </c>
      <c r="M31" s="37" t="s">
        <v>343</v>
      </c>
      <c r="N31" s="37" t="s">
        <v>344</v>
      </c>
      <c r="O31" s="37" t="s">
        <v>301</v>
      </c>
      <c r="P31" s="37" t="s">
        <v>389</v>
      </c>
      <c r="Q31" s="64"/>
    </row>
    <row r="32" spans="1:17" s="32" customFormat="1" ht="24">
      <c r="A32" s="55" t="s">
        <v>250</v>
      </c>
      <c r="B32" s="37" t="s">
        <v>139</v>
      </c>
      <c r="C32" s="37" t="s">
        <v>162</v>
      </c>
      <c r="D32" s="81" t="s">
        <v>163</v>
      </c>
      <c r="E32" s="23" t="s">
        <v>317</v>
      </c>
      <c r="F32" s="28" t="s">
        <v>298</v>
      </c>
      <c r="G32" s="37" t="s">
        <v>152</v>
      </c>
      <c r="H32" s="37" t="s">
        <v>142</v>
      </c>
      <c r="I32" s="37" t="s">
        <v>323</v>
      </c>
      <c r="J32" s="25">
        <v>56701000</v>
      </c>
      <c r="K32" s="37" t="s">
        <v>140</v>
      </c>
      <c r="L32" s="40">
        <v>213</v>
      </c>
      <c r="M32" s="37" t="s">
        <v>343</v>
      </c>
      <c r="N32" s="37" t="s">
        <v>344</v>
      </c>
      <c r="O32" s="37" t="s">
        <v>301</v>
      </c>
      <c r="P32" s="37" t="s">
        <v>389</v>
      </c>
      <c r="Q32" s="64"/>
    </row>
    <row r="33" spans="1:17" s="32" customFormat="1" ht="24">
      <c r="A33" s="55" t="s">
        <v>251</v>
      </c>
      <c r="B33" s="37" t="s">
        <v>139</v>
      </c>
      <c r="C33" s="37" t="s">
        <v>162</v>
      </c>
      <c r="D33" s="81" t="s">
        <v>163</v>
      </c>
      <c r="E33" s="23" t="s">
        <v>305</v>
      </c>
      <c r="F33" s="28" t="s">
        <v>298</v>
      </c>
      <c r="G33" s="37" t="s">
        <v>152</v>
      </c>
      <c r="H33" s="37" t="s">
        <v>142</v>
      </c>
      <c r="I33" s="37" t="s">
        <v>41</v>
      </c>
      <c r="J33" s="25">
        <v>56701000</v>
      </c>
      <c r="K33" s="37" t="s">
        <v>140</v>
      </c>
      <c r="L33" s="40">
        <v>425</v>
      </c>
      <c r="M33" s="37" t="s">
        <v>341</v>
      </c>
      <c r="N33" s="37" t="s">
        <v>343</v>
      </c>
      <c r="O33" s="37" t="s">
        <v>301</v>
      </c>
      <c r="P33" s="37" t="s">
        <v>389</v>
      </c>
      <c r="Q33" s="64"/>
    </row>
    <row r="34" spans="1:17" s="32" customFormat="1" ht="24">
      <c r="A34" s="55" t="s">
        <v>315</v>
      </c>
      <c r="B34" s="37" t="s">
        <v>139</v>
      </c>
      <c r="C34" s="37" t="s">
        <v>162</v>
      </c>
      <c r="D34" s="81" t="s">
        <v>163</v>
      </c>
      <c r="E34" s="23" t="s">
        <v>306</v>
      </c>
      <c r="F34" s="28" t="s">
        <v>298</v>
      </c>
      <c r="G34" s="37" t="s">
        <v>152</v>
      </c>
      <c r="H34" s="37" t="s">
        <v>142</v>
      </c>
      <c r="I34" s="37" t="s">
        <v>41</v>
      </c>
      <c r="J34" s="33">
        <v>56600000</v>
      </c>
      <c r="K34" s="33" t="s">
        <v>165</v>
      </c>
      <c r="L34" s="40">
        <v>276</v>
      </c>
      <c r="M34" s="37" t="s">
        <v>343</v>
      </c>
      <c r="N34" s="37" t="s">
        <v>344</v>
      </c>
      <c r="O34" s="37" t="s">
        <v>301</v>
      </c>
      <c r="P34" s="37" t="s">
        <v>389</v>
      </c>
      <c r="Q34" s="64"/>
    </row>
    <row r="35" spans="1:17" ht="15" customHeight="1">
      <c r="A35" s="69" t="s">
        <v>55</v>
      </c>
      <c r="B35" s="70"/>
      <c r="C35" s="70"/>
      <c r="D35" s="70"/>
      <c r="E35" s="71"/>
      <c r="F35" s="72"/>
      <c r="G35" s="70"/>
      <c r="H35" s="70"/>
      <c r="I35" s="70"/>
      <c r="J35" s="70"/>
      <c r="K35" s="70"/>
      <c r="L35" s="74">
        <f>SUM(L31:L34)</f>
        <v>2409</v>
      </c>
      <c r="M35" s="72"/>
      <c r="N35" s="72"/>
      <c r="O35" s="70"/>
      <c r="P35" s="70"/>
      <c r="Q35" s="73"/>
    </row>
    <row r="36" spans="1:17" ht="15" customHeight="1">
      <c r="A36" s="120" t="s">
        <v>57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</row>
    <row r="37" spans="1:17" ht="15" customHeight="1">
      <c r="A37" s="123" t="s">
        <v>58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63"/>
    </row>
    <row r="38" spans="1:17" s="32" customFormat="1" ht="24">
      <c r="A38" s="56" t="s">
        <v>252</v>
      </c>
      <c r="B38" s="37" t="s">
        <v>292</v>
      </c>
      <c r="C38" s="34">
        <v>2221650</v>
      </c>
      <c r="D38" s="34" t="s">
        <v>332</v>
      </c>
      <c r="E38" s="21" t="s">
        <v>121</v>
      </c>
      <c r="F38" s="28" t="s">
        <v>298</v>
      </c>
      <c r="G38" s="33">
        <v>796</v>
      </c>
      <c r="H38" s="33" t="s">
        <v>142</v>
      </c>
      <c r="I38" s="82">
        <v>400000</v>
      </c>
      <c r="J38" s="25">
        <v>56701000</v>
      </c>
      <c r="K38" s="25" t="s">
        <v>141</v>
      </c>
      <c r="L38" s="54">
        <v>245</v>
      </c>
      <c r="M38" s="37" t="s">
        <v>343</v>
      </c>
      <c r="N38" s="37" t="s">
        <v>344</v>
      </c>
      <c r="O38" s="36" t="s">
        <v>301</v>
      </c>
      <c r="P38" s="37" t="s">
        <v>307</v>
      </c>
      <c r="Q38" s="64"/>
    </row>
    <row r="39" spans="1:17" s="32" customFormat="1" ht="24">
      <c r="A39" s="56" t="s">
        <v>253</v>
      </c>
      <c r="B39" s="34" t="s">
        <v>293</v>
      </c>
      <c r="C39" s="34">
        <v>3699010</v>
      </c>
      <c r="D39" s="34" t="s">
        <v>98</v>
      </c>
      <c r="E39" s="21" t="s">
        <v>122</v>
      </c>
      <c r="F39" s="28" t="s">
        <v>298</v>
      </c>
      <c r="G39" s="66" t="s">
        <v>143</v>
      </c>
      <c r="H39" s="66" t="s">
        <v>143</v>
      </c>
      <c r="I39" s="33" t="s">
        <v>143</v>
      </c>
      <c r="J39" s="25">
        <v>56701000</v>
      </c>
      <c r="K39" s="25" t="s">
        <v>141</v>
      </c>
      <c r="L39" s="54">
        <v>549</v>
      </c>
      <c r="M39" s="37" t="s">
        <v>342</v>
      </c>
      <c r="N39" s="37" t="s">
        <v>346</v>
      </c>
      <c r="O39" s="36" t="s">
        <v>301</v>
      </c>
      <c r="P39" s="37" t="s">
        <v>307</v>
      </c>
      <c r="Q39" s="64"/>
    </row>
    <row r="40" spans="1:17" s="32" customFormat="1" ht="24">
      <c r="A40" s="56" t="s">
        <v>347</v>
      </c>
      <c r="B40" s="45" t="s">
        <v>212</v>
      </c>
      <c r="C40" s="34">
        <v>3010000</v>
      </c>
      <c r="D40" s="34" t="s">
        <v>314</v>
      </c>
      <c r="E40" s="21" t="s">
        <v>123</v>
      </c>
      <c r="F40" s="28" t="s">
        <v>298</v>
      </c>
      <c r="G40" s="33">
        <v>796</v>
      </c>
      <c r="H40" s="33" t="s">
        <v>142</v>
      </c>
      <c r="I40" s="33">
        <v>38</v>
      </c>
      <c r="J40" s="25">
        <v>56701000</v>
      </c>
      <c r="K40" s="25" t="s">
        <v>141</v>
      </c>
      <c r="L40" s="54">
        <v>180</v>
      </c>
      <c r="M40" s="35"/>
      <c r="N40" s="37" t="s">
        <v>342</v>
      </c>
      <c r="O40" s="36" t="s">
        <v>145</v>
      </c>
      <c r="P40" s="37"/>
      <c r="Q40" s="64"/>
    </row>
    <row r="41" spans="1:17" s="32" customFormat="1" ht="24">
      <c r="A41" s="56" t="s">
        <v>254</v>
      </c>
      <c r="B41" s="34" t="s">
        <v>294</v>
      </c>
      <c r="C41" s="34">
        <v>2930000</v>
      </c>
      <c r="D41" s="34" t="s">
        <v>98</v>
      </c>
      <c r="E41" s="21" t="s">
        <v>124</v>
      </c>
      <c r="F41" s="28" t="s">
        <v>298</v>
      </c>
      <c r="G41" s="33">
        <v>796</v>
      </c>
      <c r="H41" s="33" t="s">
        <v>142</v>
      </c>
      <c r="I41" s="33">
        <v>65</v>
      </c>
      <c r="J41" s="25">
        <v>56701000</v>
      </c>
      <c r="K41" s="25" t="s">
        <v>141</v>
      </c>
      <c r="L41" s="54">
        <v>295</v>
      </c>
      <c r="M41" s="37" t="s">
        <v>342</v>
      </c>
      <c r="N41" s="37" t="s">
        <v>341</v>
      </c>
      <c r="O41" s="36" t="s">
        <v>300</v>
      </c>
      <c r="P41" s="37" t="s">
        <v>389</v>
      </c>
      <c r="Q41" s="64"/>
    </row>
    <row r="42" spans="1:17" s="32" customFormat="1" ht="24">
      <c r="A42" s="56" t="s">
        <v>348</v>
      </c>
      <c r="B42" s="34" t="s">
        <v>112</v>
      </c>
      <c r="C42" s="34" t="s">
        <v>113</v>
      </c>
      <c r="D42" s="34" t="s">
        <v>98</v>
      </c>
      <c r="E42" s="21" t="s">
        <v>125</v>
      </c>
      <c r="F42" s="28" t="s">
        <v>298</v>
      </c>
      <c r="G42" s="33">
        <v>796</v>
      </c>
      <c r="H42" s="33" t="s">
        <v>142</v>
      </c>
      <c r="I42" s="33">
        <v>56</v>
      </c>
      <c r="J42" s="25">
        <v>56701000</v>
      </c>
      <c r="K42" s="25" t="s">
        <v>141</v>
      </c>
      <c r="L42" s="54">
        <v>225</v>
      </c>
      <c r="M42" s="37" t="s">
        <v>343</v>
      </c>
      <c r="N42" s="37" t="s">
        <v>343</v>
      </c>
      <c r="O42" s="36" t="s">
        <v>301</v>
      </c>
      <c r="P42" s="37" t="s">
        <v>389</v>
      </c>
      <c r="Q42" s="64"/>
    </row>
    <row r="43" spans="1:17" s="32" customFormat="1" ht="24">
      <c r="A43" s="56" t="s">
        <v>349</v>
      </c>
      <c r="B43" s="34" t="s">
        <v>295</v>
      </c>
      <c r="C43" s="34" t="s">
        <v>104</v>
      </c>
      <c r="D43" s="34" t="s">
        <v>98</v>
      </c>
      <c r="E43" s="21" t="s">
        <v>126</v>
      </c>
      <c r="F43" s="28" t="s">
        <v>298</v>
      </c>
      <c r="G43" s="33">
        <v>796</v>
      </c>
      <c r="H43" s="33" t="s">
        <v>142</v>
      </c>
      <c r="I43" s="33">
        <v>244</v>
      </c>
      <c r="J43" s="25">
        <v>56701000</v>
      </c>
      <c r="K43" s="25" t="s">
        <v>141</v>
      </c>
      <c r="L43" s="54">
        <v>275</v>
      </c>
      <c r="M43" s="37" t="s">
        <v>341</v>
      </c>
      <c r="N43" s="37" t="s">
        <v>343</v>
      </c>
      <c r="O43" s="36" t="s">
        <v>301</v>
      </c>
      <c r="P43" s="37" t="s">
        <v>389</v>
      </c>
      <c r="Q43" s="64"/>
    </row>
    <row r="44" spans="1:17" s="32" customFormat="1" ht="24">
      <c r="A44" s="56" t="s">
        <v>255</v>
      </c>
      <c r="B44" s="34" t="s">
        <v>105</v>
      </c>
      <c r="C44" s="34">
        <v>3612334</v>
      </c>
      <c r="D44" s="34" t="s">
        <v>98</v>
      </c>
      <c r="E44" s="21" t="s">
        <v>127</v>
      </c>
      <c r="F44" s="28" t="s">
        <v>298</v>
      </c>
      <c r="G44" s="33">
        <v>796</v>
      </c>
      <c r="H44" s="33" t="s">
        <v>142</v>
      </c>
      <c r="I44" s="33">
        <v>62</v>
      </c>
      <c r="J44" s="25">
        <v>56701000</v>
      </c>
      <c r="K44" s="25" t="s">
        <v>141</v>
      </c>
      <c r="L44" s="54">
        <v>289</v>
      </c>
      <c r="M44" s="37" t="s">
        <v>343</v>
      </c>
      <c r="N44" s="37" t="s">
        <v>343</v>
      </c>
      <c r="O44" s="36" t="s">
        <v>301</v>
      </c>
      <c r="P44" s="37" t="s">
        <v>389</v>
      </c>
      <c r="Q44" s="64"/>
    </row>
    <row r="45" spans="1:17" s="32" customFormat="1" ht="24">
      <c r="A45" s="56" t="s">
        <v>350</v>
      </c>
      <c r="B45" s="34" t="s">
        <v>102</v>
      </c>
      <c r="C45" s="34">
        <v>2101030</v>
      </c>
      <c r="D45" s="34" t="s">
        <v>98</v>
      </c>
      <c r="E45" s="21" t="s">
        <v>128</v>
      </c>
      <c r="F45" s="28" t="s">
        <v>298</v>
      </c>
      <c r="G45" s="33" t="s">
        <v>334</v>
      </c>
      <c r="H45" s="33" t="s">
        <v>335</v>
      </c>
      <c r="I45" s="82">
        <v>7400</v>
      </c>
      <c r="J45" s="25">
        <v>56701000</v>
      </c>
      <c r="K45" s="25" t="s">
        <v>141</v>
      </c>
      <c r="L45" s="54">
        <v>919</v>
      </c>
      <c r="M45" s="37" t="s">
        <v>342</v>
      </c>
      <c r="N45" s="37" t="s">
        <v>345</v>
      </c>
      <c r="O45" s="36" t="s">
        <v>145</v>
      </c>
      <c r="P45" s="37"/>
      <c r="Q45" s="64"/>
    </row>
    <row r="46" spans="1:17" s="32" customFormat="1" ht="24">
      <c r="A46" s="56" t="s">
        <v>351</v>
      </c>
      <c r="B46" s="34" t="s">
        <v>106</v>
      </c>
      <c r="C46" s="34" t="s">
        <v>107</v>
      </c>
      <c r="D46" s="34" t="s">
        <v>98</v>
      </c>
      <c r="E46" s="21" t="s">
        <v>129</v>
      </c>
      <c r="F46" s="28" t="s">
        <v>298</v>
      </c>
      <c r="G46" s="33">
        <v>796</v>
      </c>
      <c r="H46" s="33" t="s">
        <v>142</v>
      </c>
      <c r="I46" s="33">
        <v>10</v>
      </c>
      <c r="J46" s="25">
        <v>56701000</v>
      </c>
      <c r="K46" s="25" t="s">
        <v>141</v>
      </c>
      <c r="L46" s="54">
        <v>200</v>
      </c>
      <c r="M46" s="37" t="s">
        <v>343</v>
      </c>
      <c r="N46" s="37" t="s">
        <v>343</v>
      </c>
      <c r="O46" s="36" t="s">
        <v>300</v>
      </c>
      <c r="P46" s="37" t="s">
        <v>389</v>
      </c>
      <c r="Q46" s="64"/>
    </row>
    <row r="47" spans="1:17" s="32" customFormat="1" ht="36" customHeight="1">
      <c r="A47" s="56" t="s">
        <v>256</v>
      </c>
      <c r="B47" s="45" t="s">
        <v>292</v>
      </c>
      <c r="C47" s="34" t="s">
        <v>103</v>
      </c>
      <c r="D47" s="34" t="s">
        <v>99</v>
      </c>
      <c r="E47" s="21" t="s">
        <v>130</v>
      </c>
      <c r="F47" s="28" t="s">
        <v>298</v>
      </c>
      <c r="G47" s="33">
        <v>796</v>
      </c>
      <c r="H47" s="33" t="s">
        <v>142</v>
      </c>
      <c r="I47" s="82">
        <v>1498</v>
      </c>
      <c r="J47" s="25">
        <v>56701000</v>
      </c>
      <c r="K47" s="25" t="s">
        <v>141</v>
      </c>
      <c r="L47" s="54">
        <v>1498</v>
      </c>
      <c r="M47" s="35"/>
      <c r="N47" s="37" t="s">
        <v>345</v>
      </c>
      <c r="O47" s="36" t="s">
        <v>145</v>
      </c>
      <c r="P47" s="37"/>
      <c r="Q47" s="64"/>
    </row>
    <row r="48" spans="1:17" s="32" customFormat="1" ht="24">
      <c r="A48" s="56" t="s">
        <v>257</v>
      </c>
      <c r="B48" s="34" t="s">
        <v>115</v>
      </c>
      <c r="C48" s="34">
        <v>3150000</v>
      </c>
      <c r="D48" s="34" t="s">
        <v>96</v>
      </c>
      <c r="E48" s="21" t="s">
        <v>131</v>
      </c>
      <c r="F48" s="28" t="s">
        <v>298</v>
      </c>
      <c r="G48" s="66" t="s">
        <v>143</v>
      </c>
      <c r="H48" s="66" t="s">
        <v>143</v>
      </c>
      <c r="I48" s="33" t="s">
        <v>143</v>
      </c>
      <c r="J48" s="33">
        <v>56701000</v>
      </c>
      <c r="K48" s="33" t="s">
        <v>140</v>
      </c>
      <c r="L48" s="54">
        <v>300</v>
      </c>
      <c r="M48" s="37" t="s">
        <v>341</v>
      </c>
      <c r="N48" s="37" t="s">
        <v>346</v>
      </c>
      <c r="O48" s="36" t="s">
        <v>301</v>
      </c>
      <c r="P48" s="37" t="s">
        <v>389</v>
      </c>
      <c r="Q48" s="64"/>
    </row>
    <row r="49" spans="1:17" s="32" customFormat="1" ht="123.75" customHeight="1">
      <c r="A49" s="56" t="s">
        <v>258</v>
      </c>
      <c r="B49" s="34" t="s">
        <v>116</v>
      </c>
      <c r="C49" s="34" t="s">
        <v>117</v>
      </c>
      <c r="D49" s="34" t="s">
        <v>168</v>
      </c>
      <c r="E49" s="21" t="s">
        <v>132</v>
      </c>
      <c r="F49" s="41" t="s">
        <v>310</v>
      </c>
      <c r="G49" s="33">
        <v>796</v>
      </c>
      <c r="H49" s="33" t="s">
        <v>142</v>
      </c>
      <c r="I49" s="33">
        <v>1177</v>
      </c>
      <c r="J49" s="25">
        <v>56701000</v>
      </c>
      <c r="K49" s="25" t="s">
        <v>141</v>
      </c>
      <c r="L49" s="54">
        <v>289</v>
      </c>
      <c r="M49" s="37" t="s">
        <v>342</v>
      </c>
      <c r="N49" s="37" t="s">
        <v>355</v>
      </c>
      <c r="O49" s="36" t="s">
        <v>301</v>
      </c>
      <c r="P49" s="37" t="s">
        <v>389</v>
      </c>
      <c r="Q49" s="64"/>
    </row>
    <row r="50" spans="1:17" s="32" customFormat="1" ht="40.5" customHeight="1">
      <c r="A50" s="56" t="s">
        <v>352</v>
      </c>
      <c r="B50" s="34" t="s">
        <v>118</v>
      </c>
      <c r="C50" s="34" t="s">
        <v>119</v>
      </c>
      <c r="D50" s="38" t="s">
        <v>164</v>
      </c>
      <c r="E50" s="21" t="s">
        <v>133</v>
      </c>
      <c r="F50" s="28" t="s">
        <v>298</v>
      </c>
      <c r="G50" s="33">
        <v>796</v>
      </c>
      <c r="H50" s="33" t="s">
        <v>142</v>
      </c>
      <c r="I50" s="33">
        <v>623</v>
      </c>
      <c r="J50" s="25">
        <v>56701000</v>
      </c>
      <c r="K50" s="25" t="s">
        <v>140</v>
      </c>
      <c r="L50" s="54">
        <v>120</v>
      </c>
      <c r="M50" s="35"/>
      <c r="N50" s="37" t="s">
        <v>342</v>
      </c>
      <c r="O50" s="36" t="s">
        <v>145</v>
      </c>
      <c r="P50" s="37"/>
      <c r="Q50" s="64"/>
    </row>
    <row r="51" spans="1:17" s="32" customFormat="1" ht="36" customHeight="1">
      <c r="A51" s="56" t="s">
        <v>353</v>
      </c>
      <c r="B51" s="34" t="s">
        <v>114</v>
      </c>
      <c r="C51" s="34" t="s">
        <v>120</v>
      </c>
      <c r="D51" s="38" t="s">
        <v>164</v>
      </c>
      <c r="E51" s="21" t="s">
        <v>339</v>
      </c>
      <c r="F51" s="28" t="s">
        <v>298</v>
      </c>
      <c r="G51" s="33">
        <v>796</v>
      </c>
      <c r="H51" s="33" t="s">
        <v>142</v>
      </c>
      <c r="I51" s="33">
        <v>175</v>
      </c>
      <c r="J51" s="25">
        <v>56701000</v>
      </c>
      <c r="K51" s="25" t="s">
        <v>140</v>
      </c>
      <c r="L51" s="54">
        <v>125</v>
      </c>
      <c r="M51" s="35"/>
      <c r="N51" s="37" t="s">
        <v>342</v>
      </c>
      <c r="O51" s="36" t="s">
        <v>145</v>
      </c>
      <c r="P51" s="37"/>
      <c r="Q51" s="64"/>
    </row>
    <row r="52" spans="1:17" s="32" customFormat="1" ht="84">
      <c r="A52" s="56" t="s">
        <v>259</v>
      </c>
      <c r="B52" s="37" t="s">
        <v>212</v>
      </c>
      <c r="C52" s="34">
        <v>3020202</v>
      </c>
      <c r="D52" s="38" t="s">
        <v>161</v>
      </c>
      <c r="E52" s="21" t="s">
        <v>134</v>
      </c>
      <c r="F52" s="28" t="s">
        <v>319</v>
      </c>
      <c r="G52" s="66" t="s">
        <v>152</v>
      </c>
      <c r="H52" s="66" t="s">
        <v>142</v>
      </c>
      <c r="I52" s="33">
        <v>20</v>
      </c>
      <c r="J52" s="25">
        <v>56701000</v>
      </c>
      <c r="K52" s="25" t="s">
        <v>140</v>
      </c>
      <c r="L52" s="54">
        <v>545</v>
      </c>
      <c r="M52" s="37" t="s">
        <v>342</v>
      </c>
      <c r="N52" s="37" t="s">
        <v>341</v>
      </c>
      <c r="O52" s="36" t="s">
        <v>300</v>
      </c>
      <c r="P52" s="37" t="s">
        <v>307</v>
      </c>
      <c r="Q52" s="64"/>
    </row>
    <row r="53" spans="1:17" s="32" customFormat="1" ht="84">
      <c r="A53" s="56" t="s">
        <v>354</v>
      </c>
      <c r="B53" s="37" t="s">
        <v>212</v>
      </c>
      <c r="C53" s="34">
        <v>3020202</v>
      </c>
      <c r="D53" s="38" t="s">
        <v>161</v>
      </c>
      <c r="E53" s="21" t="s">
        <v>135</v>
      </c>
      <c r="F53" s="28" t="s">
        <v>319</v>
      </c>
      <c r="G53" s="66" t="s">
        <v>152</v>
      </c>
      <c r="H53" s="66" t="s">
        <v>142</v>
      </c>
      <c r="I53" s="33">
        <v>6</v>
      </c>
      <c r="J53" s="33">
        <v>56701000</v>
      </c>
      <c r="K53" s="25" t="s">
        <v>141</v>
      </c>
      <c r="L53" s="54">
        <v>180</v>
      </c>
      <c r="M53" s="37" t="s">
        <v>341</v>
      </c>
      <c r="N53" s="37" t="s">
        <v>341</v>
      </c>
      <c r="O53" s="36" t="s">
        <v>300</v>
      </c>
      <c r="P53" s="37" t="s">
        <v>307</v>
      </c>
      <c r="Q53" s="64"/>
    </row>
    <row r="54" spans="1:17" s="32" customFormat="1" ht="84">
      <c r="A54" s="56" t="s">
        <v>260</v>
      </c>
      <c r="B54" s="37" t="s">
        <v>212</v>
      </c>
      <c r="C54" s="34">
        <v>3010030</v>
      </c>
      <c r="D54" s="38" t="s">
        <v>161</v>
      </c>
      <c r="E54" s="21" t="s">
        <v>136</v>
      </c>
      <c r="F54" s="28" t="s">
        <v>320</v>
      </c>
      <c r="G54" s="66" t="s">
        <v>152</v>
      </c>
      <c r="H54" s="66" t="s">
        <v>142</v>
      </c>
      <c r="I54" s="33">
        <v>50</v>
      </c>
      <c r="J54" s="25">
        <v>56701000</v>
      </c>
      <c r="K54" s="25" t="s">
        <v>140</v>
      </c>
      <c r="L54" s="54">
        <v>739</v>
      </c>
      <c r="M54" s="37" t="s">
        <v>342</v>
      </c>
      <c r="N54" s="37" t="s">
        <v>341</v>
      </c>
      <c r="O54" s="36" t="s">
        <v>300</v>
      </c>
      <c r="P54" s="37" t="s">
        <v>307</v>
      </c>
      <c r="Q54" s="64"/>
    </row>
    <row r="55" spans="1:17" s="32" customFormat="1" ht="24">
      <c r="A55" s="56" t="s">
        <v>261</v>
      </c>
      <c r="B55" s="37" t="s">
        <v>212</v>
      </c>
      <c r="C55" s="34">
        <v>3020198</v>
      </c>
      <c r="D55" s="38" t="s">
        <v>161</v>
      </c>
      <c r="E55" s="21" t="s">
        <v>137</v>
      </c>
      <c r="F55" s="28" t="s">
        <v>298</v>
      </c>
      <c r="G55" s="66" t="s">
        <v>143</v>
      </c>
      <c r="H55" s="66" t="s">
        <v>143</v>
      </c>
      <c r="I55" s="33" t="s">
        <v>143</v>
      </c>
      <c r="J55" s="25">
        <v>56701000</v>
      </c>
      <c r="K55" s="25" t="s">
        <v>140</v>
      </c>
      <c r="L55" s="54">
        <v>485</v>
      </c>
      <c r="M55" s="37" t="s">
        <v>341</v>
      </c>
      <c r="N55" s="37" t="s">
        <v>346</v>
      </c>
      <c r="O55" s="36" t="s">
        <v>300</v>
      </c>
      <c r="P55" s="37" t="s">
        <v>307</v>
      </c>
      <c r="Q55" s="64"/>
    </row>
    <row r="56" spans="1:17" s="32" customFormat="1" ht="36">
      <c r="A56" s="56" t="s">
        <v>262</v>
      </c>
      <c r="B56" s="34" t="s">
        <v>144</v>
      </c>
      <c r="C56" s="34">
        <v>3100000</v>
      </c>
      <c r="D56" s="34" t="s">
        <v>97</v>
      </c>
      <c r="E56" s="21" t="s">
        <v>138</v>
      </c>
      <c r="F56" s="28" t="s">
        <v>298</v>
      </c>
      <c r="G56" s="33">
        <v>796</v>
      </c>
      <c r="H56" s="33" t="s">
        <v>142</v>
      </c>
      <c r="I56" s="33">
        <v>1</v>
      </c>
      <c r="J56" s="33">
        <v>56701000</v>
      </c>
      <c r="K56" s="33" t="s">
        <v>141</v>
      </c>
      <c r="L56" s="54">
        <v>212</v>
      </c>
      <c r="M56" s="37" t="s">
        <v>341</v>
      </c>
      <c r="N56" s="37" t="s">
        <v>343</v>
      </c>
      <c r="O56" s="36" t="s">
        <v>300</v>
      </c>
      <c r="P56" s="37" t="s">
        <v>389</v>
      </c>
      <c r="Q56" s="64"/>
    </row>
    <row r="57" spans="1:17" s="32" customFormat="1" ht="24">
      <c r="A57" s="84" t="s">
        <v>394</v>
      </c>
      <c r="B57" s="85" t="s">
        <v>212</v>
      </c>
      <c r="C57" s="66">
        <v>3020198</v>
      </c>
      <c r="D57" s="86" t="s">
        <v>161</v>
      </c>
      <c r="E57" s="87" t="s">
        <v>395</v>
      </c>
      <c r="F57" s="88" t="s">
        <v>298</v>
      </c>
      <c r="G57" s="35" t="s">
        <v>143</v>
      </c>
      <c r="H57" s="35" t="s">
        <v>143</v>
      </c>
      <c r="I57" s="66" t="s">
        <v>143</v>
      </c>
      <c r="J57" s="89">
        <v>56701000</v>
      </c>
      <c r="K57" s="89" t="s">
        <v>140</v>
      </c>
      <c r="L57" s="54">
        <v>202</v>
      </c>
      <c r="M57" s="85" t="s">
        <v>343</v>
      </c>
      <c r="N57" s="85" t="s">
        <v>344</v>
      </c>
      <c r="O57" s="90" t="s">
        <v>300</v>
      </c>
      <c r="P57" s="85" t="s">
        <v>307</v>
      </c>
      <c r="Q57" s="91"/>
    </row>
    <row r="58" spans="1:17" s="32" customFormat="1" ht="24">
      <c r="A58" s="55" t="s">
        <v>397</v>
      </c>
      <c r="B58" s="85" t="s">
        <v>399</v>
      </c>
      <c r="C58" s="34" t="s">
        <v>113</v>
      </c>
      <c r="D58" s="66" t="s">
        <v>98</v>
      </c>
      <c r="E58" s="21" t="s">
        <v>398</v>
      </c>
      <c r="F58" s="28" t="s">
        <v>298</v>
      </c>
      <c r="G58" s="66">
        <v>796</v>
      </c>
      <c r="H58" s="66" t="s">
        <v>142</v>
      </c>
      <c r="I58" s="33">
        <v>2</v>
      </c>
      <c r="J58" s="67">
        <v>56701001</v>
      </c>
      <c r="K58" s="67" t="s">
        <v>140</v>
      </c>
      <c r="L58" s="92">
        <v>130</v>
      </c>
      <c r="M58" s="37" t="s">
        <v>341</v>
      </c>
      <c r="N58" s="37" t="s">
        <v>343</v>
      </c>
      <c r="O58" s="66" t="s">
        <v>300</v>
      </c>
      <c r="P58" s="37" t="s">
        <v>389</v>
      </c>
      <c r="Q58" s="64"/>
    </row>
    <row r="59" spans="1:17" ht="15" customHeight="1">
      <c r="A59" s="69" t="s">
        <v>55</v>
      </c>
      <c r="B59" s="70"/>
      <c r="C59" s="70"/>
      <c r="D59" s="70"/>
      <c r="E59" s="71"/>
      <c r="F59" s="72"/>
      <c r="G59" s="70"/>
      <c r="H59" s="70"/>
      <c r="I59" s="70"/>
      <c r="J59" s="70"/>
      <c r="K59" s="70"/>
      <c r="L59" s="74">
        <f>SUM(L38:L58)</f>
        <v>8002</v>
      </c>
      <c r="M59" s="72"/>
      <c r="N59" s="72"/>
      <c r="O59" s="70"/>
      <c r="P59" s="70"/>
      <c r="Q59" s="73"/>
    </row>
    <row r="60" spans="1:17" ht="15" customHeight="1">
      <c r="A60" s="126" t="s">
        <v>59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63"/>
    </row>
    <row r="61" spans="1:17" s="32" customFormat="1" ht="36">
      <c r="A61" s="57" t="s">
        <v>263</v>
      </c>
      <c r="B61" s="24" t="s">
        <v>176</v>
      </c>
      <c r="C61" s="24" t="s">
        <v>219</v>
      </c>
      <c r="D61" s="24" t="s">
        <v>163</v>
      </c>
      <c r="E61" s="23" t="s">
        <v>60</v>
      </c>
      <c r="F61" s="43" t="s">
        <v>207</v>
      </c>
      <c r="G61" s="25">
        <v>796</v>
      </c>
      <c r="H61" s="25" t="s">
        <v>142</v>
      </c>
      <c r="I61" s="25">
        <v>1</v>
      </c>
      <c r="J61" s="33">
        <v>56651101</v>
      </c>
      <c r="K61" s="25" t="s">
        <v>178</v>
      </c>
      <c r="L61" s="40">
        <f>(75240*1 + 75240*1.15*11)/1000</f>
        <v>1027.0260000000001</v>
      </c>
      <c r="M61" s="26"/>
      <c r="N61" s="37" t="s">
        <v>345</v>
      </c>
      <c r="O61" s="42" t="s">
        <v>145</v>
      </c>
      <c r="P61" s="37"/>
      <c r="Q61" s="64"/>
    </row>
    <row r="62" spans="1:17" s="32" customFormat="1" ht="54" customHeight="1">
      <c r="A62" s="57" t="s">
        <v>264</v>
      </c>
      <c r="B62" s="24" t="s">
        <v>176</v>
      </c>
      <c r="C62" s="24" t="s">
        <v>220</v>
      </c>
      <c r="D62" s="24" t="s">
        <v>163</v>
      </c>
      <c r="E62" s="23" t="s">
        <v>61</v>
      </c>
      <c r="F62" s="43" t="s">
        <v>206</v>
      </c>
      <c r="G62" s="25">
        <v>796</v>
      </c>
      <c r="H62" s="25" t="s">
        <v>142</v>
      </c>
      <c r="I62" s="25">
        <v>1</v>
      </c>
      <c r="J62" s="33">
        <v>56651101</v>
      </c>
      <c r="K62" s="25" t="s">
        <v>178</v>
      </c>
      <c r="L62" s="40">
        <v>233.54</v>
      </c>
      <c r="M62" s="26"/>
      <c r="N62" s="37" t="s">
        <v>345</v>
      </c>
      <c r="O62" s="42" t="s">
        <v>145</v>
      </c>
      <c r="P62" s="37"/>
      <c r="Q62" s="64"/>
    </row>
    <row r="63" spans="1:17" s="32" customFormat="1" ht="36">
      <c r="A63" s="57" t="s">
        <v>363</v>
      </c>
      <c r="B63" s="24" t="s">
        <v>176</v>
      </c>
      <c r="C63" s="24" t="s">
        <v>221</v>
      </c>
      <c r="D63" s="24" t="s">
        <v>163</v>
      </c>
      <c r="E63" s="23" t="s">
        <v>62</v>
      </c>
      <c r="F63" s="43" t="s">
        <v>207</v>
      </c>
      <c r="G63" s="25">
        <v>796</v>
      </c>
      <c r="H63" s="25" t="s">
        <v>142</v>
      </c>
      <c r="I63" s="25">
        <v>1</v>
      </c>
      <c r="J63" s="33">
        <v>56623151</v>
      </c>
      <c r="K63" s="25" t="s">
        <v>182</v>
      </c>
      <c r="L63" s="40">
        <v>241.73</v>
      </c>
      <c r="M63" s="26"/>
      <c r="N63" s="37" t="s">
        <v>345</v>
      </c>
      <c r="O63" s="42" t="s">
        <v>145</v>
      </c>
      <c r="P63" s="37"/>
      <c r="Q63" s="64"/>
    </row>
    <row r="64" spans="1:17" s="32" customFormat="1" ht="36">
      <c r="A64" s="57" t="s">
        <v>364</v>
      </c>
      <c r="B64" s="24" t="s">
        <v>176</v>
      </c>
      <c r="C64" s="24" t="s">
        <v>222</v>
      </c>
      <c r="D64" s="24" t="s">
        <v>163</v>
      </c>
      <c r="E64" s="23" t="s">
        <v>63</v>
      </c>
      <c r="F64" s="43" t="s">
        <v>207</v>
      </c>
      <c r="G64" s="25">
        <v>796</v>
      </c>
      <c r="H64" s="25" t="s">
        <v>142</v>
      </c>
      <c r="I64" s="25">
        <v>1</v>
      </c>
      <c r="J64" s="33">
        <v>56612101</v>
      </c>
      <c r="K64" s="25" t="s">
        <v>179</v>
      </c>
      <c r="L64" s="40">
        <f>438740*1.1/1000</f>
        <v>482.61400000000003</v>
      </c>
      <c r="M64" s="26"/>
      <c r="N64" s="37" t="s">
        <v>345</v>
      </c>
      <c r="O64" s="42" t="s">
        <v>145</v>
      </c>
      <c r="P64" s="37"/>
      <c r="Q64" s="64"/>
    </row>
    <row r="65" spans="1:17" s="32" customFormat="1" ht="36">
      <c r="A65" s="57" t="s">
        <v>265</v>
      </c>
      <c r="B65" s="24" t="s">
        <v>176</v>
      </c>
      <c r="C65" s="24" t="s">
        <v>223</v>
      </c>
      <c r="D65" s="24" t="s">
        <v>163</v>
      </c>
      <c r="E65" s="23" t="s">
        <v>64</v>
      </c>
      <c r="F65" s="43" t="s">
        <v>207</v>
      </c>
      <c r="G65" s="25">
        <v>796</v>
      </c>
      <c r="H65" s="25" t="s">
        <v>142</v>
      </c>
      <c r="I65" s="25">
        <v>1</v>
      </c>
      <c r="J65" s="58">
        <v>56654151</v>
      </c>
      <c r="K65" s="25" t="s">
        <v>180</v>
      </c>
      <c r="L65" s="40">
        <v>130.30000000000001</v>
      </c>
      <c r="M65" s="26"/>
      <c r="N65" s="37" t="s">
        <v>345</v>
      </c>
      <c r="O65" s="42" t="s">
        <v>145</v>
      </c>
      <c r="P65" s="37"/>
      <c r="Q65" s="64"/>
    </row>
    <row r="66" spans="1:17" s="32" customFormat="1" ht="36">
      <c r="A66" s="57" t="s">
        <v>266</v>
      </c>
      <c r="B66" s="24" t="s">
        <v>176</v>
      </c>
      <c r="C66" s="24" t="s">
        <v>224</v>
      </c>
      <c r="D66" s="24" t="s">
        <v>163</v>
      </c>
      <c r="E66" s="23" t="s">
        <v>65</v>
      </c>
      <c r="F66" s="43" t="s">
        <v>207</v>
      </c>
      <c r="G66" s="25">
        <v>796</v>
      </c>
      <c r="H66" s="25" t="s">
        <v>142</v>
      </c>
      <c r="I66" s="25">
        <v>1</v>
      </c>
      <c r="J66" s="58">
        <v>56656101</v>
      </c>
      <c r="K66" s="25" t="s">
        <v>181</v>
      </c>
      <c r="L66" s="40">
        <f>(49150*12+27040*1.1)/1000+50</f>
        <v>669.54399999999998</v>
      </c>
      <c r="M66" s="26"/>
      <c r="N66" s="37" t="s">
        <v>345</v>
      </c>
      <c r="O66" s="42" t="s">
        <v>145</v>
      </c>
      <c r="P66" s="37"/>
      <c r="Q66" s="64"/>
    </row>
    <row r="67" spans="1:17" s="32" customFormat="1" ht="36">
      <c r="A67" s="57" t="s">
        <v>267</v>
      </c>
      <c r="B67" s="24" t="s">
        <v>176</v>
      </c>
      <c r="C67" s="24" t="s">
        <v>225</v>
      </c>
      <c r="D67" s="24" t="s">
        <v>163</v>
      </c>
      <c r="E67" s="23" t="s">
        <v>66</v>
      </c>
      <c r="F67" s="43" t="s">
        <v>207</v>
      </c>
      <c r="G67" s="25">
        <v>796</v>
      </c>
      <c r="H67" s="25" t="s">
        <v>142</v>
      </c>
      <c r="I67" s="25">
        <v>1</v>
      </c>
      <c r="J67" s="58">
        <v>56658151</v>
      </c>
      <c r="K67" s="25" t="s">
        <v>183</v>
      </c>
      <c r="L67" s="40">
        <v>230.6</v>
      </c>
      <c r="M67" s="26"/>
      <c r="N67" s="37" t="s">
        <v>345</v>
      </c>
      <c r="O67" s="42" t="s">
        <v>145</v>
      </c>
      <c r="P67" s="37"/>
      <c r="Q67" s="64"/>
    </row>
    <row r="68" spans="1:17" s="32" customFormat="1" ht="36">
      <c r="A68" s="57" t="s">
        <v>365</v>
      </c>
      <c r="B68" s="24" t="s">
        <v>176</v>
      </c>
      <c r="C68" s="24" t="s">
        <v>226</v>
      </c>
      <c r="D68" s="24" t="s">
        <v>163</v>
      </c>
      <c r="E68" s="23" t="s">
        <v>67</v>
      </c>
      <c r="F68" s="43" t="s">
        <v>207</v>
      </c>
      <c r="G68" s="25">
        <v>796</v>
      </c>
      <c r="H68" s="25" t="s">
        <v>142</v>
      </c>
      <c r="I68" s="25">
        <v>1</v>
      </c>
      <c r="J68" s="58">
        <v>56609151</v>
      </c>
      <c r="K68" s="25" t="s">
        <v>184</v>
      </c>
      <c r="L68" s="40">
        <f>16.72*1.1*12</f>
        <v>220.70400000000001</v>
      </c>
      <c r="M68" s="26"/>
      <c r="N68" s="37" t="s">
        <v>345</v>
      </c>
      <c r="O68" s="42" t="s">
        <v>145</v>
      </c>
      <c r="P68" s="37"/>
      <c r="Q68" s="64"/>
    </row>
    <row r="69" spans="1:17" s="32" customFormat="1" ht="36">
      <c r="A69" s="57" t="s">
        <v>268</v>
      </c>
      <c r="B69" s="24" t="s">
        <v>176</v>
      </c>
      <c r="C69" s="24" t="s">
        <v>227</v>
      </c>
      <c r="D69" s="24" t="s">
        <v>163</v>
      </c>
      <c r="E69" s="23" t="s">
        <v>68</v>
      </c>
      <c r="F69" s="43" t="s">
        <v>207</v>
      </c>
      <c r="G69" s="25">
        <v>796</v>
      </c>
      <c r="H69" s="25" t="s">
        <v>142</v>
      </c>
      <c r="I69" s="25">
        <v>1</v>
      </c>
      <c r="J69" s="58">
        <v>56644410</v>
      </c>
      <c r="K69" s="25" t="s">
        <v>185</v>
      </c>
      <c r="L69" s="40">
        <f>12240*12/1000</f>
        <v>146.88</v>
      </c>
      <c r="M69" s="26"/>
      <c r="N69" s="37" t="s">
        <v>345</v>
      </c>
      <c r="O69" s="42" t="s">
        <v>145</v>
      </c>
      <c r="P69" s="37"/>
      <c r="Q69" s="64"/>
    </row>
    <row r="70" spans="1:17" s="32" customFormat="1" ht="36">
      <c r="A70" s="57" t="s">
        <v>269</v>
      </c>
      <c r="B70" s="24" t="s">
        <v>176</v>
      </c>
      <c r="C70" s="24" t="s">
        <v>228</v>
      </c>
      <c r="D70" s="24" t="s">
        <v>163</v>
      </c>
      <c r="E70" s="23" t="s">
        <v>69</v>
      </c>
      <c r="F70" s="43" t="s">
        <v>207</v>
      </c>
      <c r="G70" s="25">
        <v>796</v>
      </c>
      <c r="H70" s="25" t="s">
        <v>142</v>
      </c>
      <c r="I70" s="25">
        <v>1</v>
      </c>
      <c r="J70" s="58">
        <v>56701000</v>
      </c>
      <c r="K70" s="25" t="s">
        <v>140</v>
      </c>
      <c r="L70" s="40">
        <v>1006.32</v>
      </c>
      <c r="M70" s="26"/>
      <c r="N70" s="37" t="s">
        <v>345</v>
      </c>
      <c r="O70" s="42" t="s">
        <v>145</v>
      </c>
      <c r="P70" s="37"/>
      <c r="Q70" s="64"/>
    </row>
    <row r="71" spans="1:17" s="32" customFormat="1" ht="36">
      <c r="A71" s="57" t="s">
        <v>270</v>
      </c>
      <c r="B71" s="24" t="s">
        <v>176</v>
      </c>
      <c r="C71" s="24" t="s">
        <v>229</v>
      </c>
      <c r="D71" s="24" t="s">
        <v>163</v>
      </c>
      <c r="E71" s="23" t="s">
        <v>70</v>
      </c>
      <c r="F71" s="43" t="s">
        <v>207</v>
      </c>
      <c r="G71" s="25">
        <v>796</v>
      </c>
      <c r="H71" s="25" t="s">
        <v>142</v>
      </c>
      <c r="I71" s="25">
        <v>1</v>
      </c>
      <c r="J71" s="58">
        <v>56701000</v>
      </c>
      <c r="K71" s="25" t="s">
        <v>140</v>
      </c>
      <c r="L71" s="40">
        <f>43200*12/1000+40</f>
        <v>558.4</v>
      </c>
      <c r="M71" s="26"/>
      <c r="N71" s="37" t="s">
        <v>345</v>
      </c>
      <c r="O71" s="42" t="s">
        <v>145</v>
      </c>
      <c r="P71" s="37"/>
      <c r="Q71" s="64"/>
    </row>
    <row r="72" spans="1:17" s="32" customFormat="1" ht="36">
      <c r="A72" s="57" t="s">
        <v>366</v>
      </c>
      <c r="B72" s="24" t="s">
        <v>176</v>
      </c>
      <c r="C72" s="24" t="s">
        <v>230</v>
      </c>
      <c r="D72" s="24" t="s">
        <v>163</v>
      </c>
      <c r="E72" s="23" t="s">
        <v>71</v>
      </c>
      <c r="F72" s="43" t="s">
        <v>207</v>
      </c>
      <c r="G72" s="25">
        <v>796</v>
      </c>
      <c r="H72" s="25" t="s">
        <v>142</v>
      </c>
      <c r="I72" s="25">
        <v>1</v>
      </c>
      <c r="J72" s="58">
        <v>56701000</v>
      </c>
      <c r="K72" s="25" t="s">
        <v>192</v>
      </c>
      <c r="L72" s="40">
        <f>20130*12/1000+30</f>
        <v>271.56</v>
      </c>
      <c r="M72" s="26"/>
      <c r="N72" s="37" t="s">
        <v>345</v>
      </c>
      <c r="O72" s="42" t="s">
        <v>145</v>
      </c>
      <c r="P72" s="37"/>
      <c r="Q72" s="64"/>
    </row>
    <row r="73" spans="1:17" s="32" customFormat="1" ht="36">
      <c r="A73" s="57" t="s">
        <v>271</v>
      </c>
      <c r="B73" s="24" t="s">
        <v>176</v>
      </c>
      <c r="C73" s="24" t="s">
        <v>231</v>
      </c>
      <c r="D73" s="24" t="s">
        <v>163</v>
      </c>
      <c r="E73" s="23" t="s">
        <v>72</v>
      </c>
      <c r="F73" s="43" t="s">
        <v>207</v>
      </c>
      <c r="G73" s="25">
        <v>796</v>
      </c>
      <c r="H73" s="25" t="s">
        <v>142</v>
      </c>
      <c r="I73" s="25">
        <v>1</v>
      </c>
      <c r="J73" s="58">
        <v>56701000</v>
      </c>
      <c r="K73" s="25" t="s">
        <v>192</v>
      </c>
      <c r="L73" s="40">
        <v>136.82</v>
      </c>
      <c r="M73" s="26"/>
      <c r="N73" s="37" t="s">
        <v>345</v>
      </c>
      <c r="O73" s="42" t="s">
        <v>145</v>
      </c>
      <c r="P73" s="37"/>
      <c r="Q73" s="64"/>
    </row>
    <row r="74" spans="1:17" s="32" customFormat="1" ht="36">
      <c r="A74" s="57" t="s">
        <v>272</v>
      </c>
      <c r="B74" s="24" t="s">
        <v>176</v>
      </c>
      <c r="C74" s="24" t="s">
        <v>232</v>
      </c>
      <c r="D74" s="24" t="s">
        <v>163</v>
      </c>
      <c r="E74" s="23" t="s">
        <v>73</v>
      </c>
      <c r="F74" s="43" t="s">
        <v>207</v>
      </c>
      <c r="G74" s="25">
        <v>796</v>
      </c>
      <c r="H74" s="25" t="s">
        <v>142</v>
      </c>
      <c r="I74" s="25">
        <v>1</v>
      </c>
      <c r="J74" s="58">
        <v>56643151</v>
      </c>
      <c r="K74" s="25" t="s">
        <v>202</v>
      </c>
      <c r="L74" s="40">
        <v>632.25</v>
      </c>
      <c r="M74" s="26"/>
      <c r="N74" s="37" t="s">
        <v>345</v>
      </c>
      <c r="O74" s="42" t="s">
        <v>145</v>
      </c>
      <c r="P74" s="37"/>
      <c r="Q74" s="64"/>
    </row>
    <row r="75" spans="1:17" s="32" customFormat="1" ht="36">
      <c r="A75" s="57" t="s">
        <v>367</v>
      </c>
      <c r="B75" s="24" t="s">
        <v>176</v>
      </c>
      <c r="C75" s="24" t="s">
        <v>233</v>
      </c>
      <c r="D75" s="24" t="s">
        <v>163</v>
      </c>
      <c r="E75" s="23" t="s">
        <v>74</v>
      </c>
      <c r="F75" s="43" t="s">
        <v>207</v>
      </c>
      <c r="G75" s="25">
        <v>796</v>
      </c>
      <c r="H75" s="25" t="s">
        <v>142</v>
      </c>
      <c r="I75" s="25">
        <v>1</v>
      </c>
      <c r="J75" s="58">
        <v>56613404</v>
      </c>
      <c r="K75" s="25" t="s">
        <v>203</v>
      </c>
      <c r="L75" s="40">
        <v>411.38</v>
      </c>
      <c r="M75" s="26"/>
      <c r="N75" s="37" t="s">
        <v>345</v>
      </c>
      <c r="O75" s="42" t="s">
        <v>145</v>
      </c>
      <c r="P75" s="37"/>
      <c r="Q75" s="64"/>
    </row>
    <row r="76" spans="1:17" s="32" customFormat="1" ht="36">
      <c r="A76" s="57" t="s">
        <v>273</v>
      </c>
      <c r="B76" s="24" t="s">
        <v>176</v>
      </c>
      <c r="C76" s="24" t="s">
        <v>234</v>
      </c>
      <c r="D76" s="24" t="s">
        <v>163</v>
      </c>
      <c r="E76" s="23" t="s">
        <v>75</v>
      </c>
      <c r="F76" s="43" t="s">
        <v>207</v>
      </c>
      <c r="G76" s="25">
        <v>796</v>
      </c>
      <c r="H76" s="25" t="s">
        <v>142</v>
      </c>
      <c r="I76" s="25">
        <v>1</v>
      </c>
      <c r="J76" s="58">
        <v>56645151</v>
      </c>
      <c r="K76" s="25" t="s">
        <v>204</v>
      </c>
      <c r="L76" s="40">
        <v>162.46</v>
      </c>
      <c r="M76" s="26"/>
      <c r="N76" s="37" t="s">
        <v>345</v>
      </c>
      <c r="O76" s="42" t="s">
        <v>145</v>
      </c>
      <c r="P76" s="37"/>
      <c r="Q76" s="64"/>
    </row>
    <row r="77" spans="1:17" s="32" customFormat="1" ht="36">
      <c r="A77" s="57" t="s">
        <v>274</v>
      </c>
      <c r="B77" s="24" t="s">
        <v>176</v>
      </c>
      <c r="C77" s="24" t="s">
        <v>235</v>
      </c>
      <c r="D77" s="24" t="s">
        <v>163</v>
      </c>
      <c r="E77" s="23" t="s">
        <v>76</v>
      </c>
      <c r="F77" s="43" t="s">
        <v>207</v>
      </c>
      <c r="G77" s="25">
        <v>796</v>
      </c>
      <c r="H77" s="25" t="s">
        <v>142</v>
      </c>
      <c r="I77" s="25">
        <v>1</v>
      </c>
      <c r="J77" s="58">
        <v>56631425</v>
      </c>
      <c r="K77" s="25" t="s">
        <v>186</v>
      </c>
      <c r="L77" s="40">
        <f>23210*12/1000</f>
        <v>278.52</v>
      </c>
      <c r="M77" s="26"/>
      <c r="N77" s="37" t="s">
        <v>345</v>
      </c>
      <c r="O77" s="42" t="s">
        <v>145</v>
      </c>
      <c r="P77" s="37"/>
      <c r="Q77" s="64"/>
    </row>
    <row r="78" spans="1:17" s="32" customFormat="1" ht="36">
      <c r="A78" s="57" t="s">
        <v>275</v>
      </c>
      <c r="B78" s="24" t="s">
        <v>176</v>
      </c>
      <c r="C78" s="24" t="s">
        <v>236</v>
      </c>
      <c r="D78" s="24" t="s">
        <v>163</v>
      </c>
      <c r="E78" s="23" t="s">
        <v>77</v>
      </c>
      <c r="F78" s="43" t="s">
        <v>207</v>
      </c>
      <c r="G78" s="25">
        <v>796</v>
      </c>
      <c r="H78" s="25" t="s">
        <v>142</v>
      </c>
      <c r="I78" s="25">
        <v>1</v>
      </c>
      <c r="J78" s="58">
        <v>56618101</v>
      </c>
      <c r="K78" s="25" t="s">
        <v>187</v>
      </c>
      <c r="L78" s="40">
        <v>389.06</v>
      </c>
      <c r="M78" s="26"/>
      <c r="N78" s="37" t="s">
        <v>345</v>
      </c>
      <c r="O78" s="42" t="s">
        <v>145</v>
      </c>
      <c r="P78" s="37"/>
      <c r="Q78" s="64"/>
    </row>
    <row r="79" spans="1:17" s="32" customFormat="1" ht="36">
      <c r="A79" s="57" t="s">
        <v>276</v>
      </c>
      <c r="B79" s="24" t="s">
        <v>176</v>
      </c>
      <c r="C79" s="24" t="s">
        <v>237</v>
      </c>
      <c r="D79" s="24" t="s">
        <v>163</v>
      </c>
      <c r="E79" s="23" t="s">
        <v>78</v>
      </c>
      <c r="F79" s="43" t="s">
        <v>207</v>
      </c>
      <c r="G79" s="25">
        <v>796</v>
      </c>
      <c r="H79" s="25" t="s">
        <v>142</v>
      </c>
      <c r="I79" s="25">
        <v>1</v>
      </c>
      <c r="J79" s="58">
        <v>56649419</v>
      </c>
      <c r="K79" s="25" t="s">
        <v>188</v>
      </c>
      <c r="L79" s="40">
        <v>219.43</v>
      </c>
      <c r="M79" s="26"/>
      <c r="N79" s="37" t="s">
        <v>345</v>
      </c>
      <c r="O79" s="42" t="s">
        <v>145</v>
      </c>
      <c r="P79" s="37"/>
      <c r="Q79" s="64"/>
    </row>
    <row r="80" spans="1:17" s="32" customFormat="1" ht="36">
      <c r="A80" s="57" t="s">
        <v>277</v>
      </c>
      <c r="B80" s="24" t="s">
        <v>176</v>
      </c>
      <c r="C80" s="24" t="s">
        <v>238</v>
      </c>
      <c r="D80" s="24" t="s">
        <v>163</v>
      </c>
      <c r="E80" s="23" t="s">
        <v>79</v>
      </c>
      <c r="F80" s="43" t="s">
        <v>207</v>
      </c>
      <c r="G80" s="25">
        <v>796</v>
      </c>
      <c r="H80" s="25" t="s">
        <v>142</v>
      </c>
      <c r="I80" s="25">
        <v>1</v>
      </c>
      <c r="J80" s="58">
        <v>56653101</v>
      </c>
      <c r="K80" s="25" t="s">
        <v>189</v>
      </c>
      <c r="L80" s="40">
        <f>24.888*12</f>
        <v>298.65600000000001</v>
      </c>
      <c r="M80" s="26"/>
      <c r="N80" s="37" t="s">
        <v>345</v>
      </c>
      <c r="O80" s="42" t="s">
        <v>145</v>
      </c>
      <c r="P80" s="37"/>
      <c r="Q80" s="64"/>
    </row>
    <row r="81" spans="1:17" s="32" customFormat="1" ht="36">
      <c r="A81" s="57" t="s">
        <v>278</v>
      </c>
      <c r="B81" s="24" t="s">
        <v>176</v>
      </c>
      <c r="C81" s="24" t="s">
        <v>239</v>
      </c>
      <c r="D81" s="24" t="s">
        <v>163</v>
      </c>
      <c r="E81" s="23" t="s">
        <v>80</v>
      </c>
      <c r="F81" s="43" t="s">
        <v>207</v>
      </c>
      <c r="G81" s="25">
        <v>796</v>
      </c>
      <c r="H81" s="25" t="s">
        <v>142</v>
      </c>
      <c r="I81" s="25">
        <v>1</v>
      </c>
      <c r="J81" s="58">
        <v>56657151</v>
      </c>
      <c r="K81" s="25" t="s">
        <v>190</v>
      </c>
      <c r="L81" s="40">
        <v>148.58000000000001</v>
      </c>
      <c r="M81" s="26"/>
      <c r="N81" s="37" t="s">
        <v>345</v>
      </c>
      <c r="O81" s="42" t="s">
        <v>145</v>
      </c>
      <c r="P81" s="37"/>
      <c r="Q81" s="64"/>
    </row>
    <row r="82" spans="1:17" s="32" customFormat="1" ht="36">
      <c r="A82" s="57" t="s">
        <v>279</v>
      </c>
      <c r="B82" s="24" t="s">
        <v>176</v>
      </c>
      <c r="C82" s="24" t="s">
        <v>240</v>
      </c>
      <c r="D82" s="24" t="s">
        <v>163</v>
      </c>
      <c r="E82" s="23" t="s">
        <v>81</v>
      </c>
      <c r="F82" s="43" t="s">
        <v>207</v>
      </c>
      <c r="G82" s="25">
        <v>796</v>
      </c>
      <c r="H82" s="25" t="s">
        <v>142</v>
      </c>
      <c r="I82" s="25">
        <v>1</v>
      </c>
      <c r="J82" s="25">
        <v>56655431</v>
      </c>
      <c r="K82" s="25" t="s">
        <v>191</v>
      </c>
      <c r="L82" s="40">
        <f>246.1+20</f>
        <v>266.10000000000002</v>
      </c>
      <c r="M82" s="26"/>
      <c r="N82" s="37" t="s">
        <v>345</v>
      </c>
      <c r="O82" s="42" t="s">
        <v>145</v>
      </c>
      <c r="P82" s="37"/>
      <c r="Q82" s="64"/>
    </row>
    <row r="83" spans="1:17" s="32" customFormat="1" ht="24">
      <c r="A83" s="57" t="s">
        <v>368</v>
      </c>
      <c r="B83" s="24" t="s">
        <v>177</v>
      </c>
      <c r="C83" s="24" t="s">
        <v>241</v>
      </c>
      <c r="D83" s="24" t="s">
        <v>163</v>
      </c>
      <c r="E83" s="23" t="s">
        <v>82</v>
      </c>
      <c r="F83" s="43" t="s">
        <v>208</v>
      </c>
      <c r="G83" s="25">
        <v>796</v>
      </c>
      <c r="H83" s="25" t="s">
        <v>142</v>
      </c>
      <c r="I83" s="25">
        <v>1</v>
      </c>
      <c r="J83" s="58">
        <v>56600000</v>
      </c>
      <c r="K83" s="25" t="s">
        <v>165</v>
      </c>
      <c r="L83" s="40">
        <v>7746.91</v>
      </c>
      <c r="M83" s="26"/>
      <c r="N83" s="37" t="s">
        <v>345</v>
      </c>
      <c r="O83" s="42" t="s">
        <v>145</v>
      </c>
      <c r="P83" s="37"/>
      <c r="Q83" s="64"/>
    </row>
    <row r="84" spans="1:17" s="32" customFormat="1" ht="24">
      <c r="A84" s="57" t="s">
        <v>280</v>
      </c>
      <c r="B84" s="24" t="s">
        <v>176</v>
      </c>
      <c r="C84" s="24" t="s">
        <v>242</v>
      </c>
      <c r="D84" s="24" t="s">
        <v>163</v>
      </c>
      <c r="E84" s="23" t="s">
        <v>83</v>
      </c>
      <c r="F84" s="43" t="s">
        <v>207</v>
      </c>
      <c r="G84" s="25">
        <v>796</v>
      </c>
      <c r="H84" s="25" t="s">
        <v>142</v>
      </c>
      <c r="I84" s="25">
        <v>1</v>
      </c>
      <c r="J84" s="58">
        <v>56600000</v>
      </c>
      <c r="K84" s="25" t="s">
        <v>165</v>
      </c>
      <c r="L84" s="40">
        <v>16391.900000000001</v>
      </c>
      <c r="M84" s="26"/>
      <c r="N84" s="37" t="s">
        <v>345</v>
      </c>
      <c r="O84" s="42" t="s">
        <v>145</v>
      </c>
      <c r="P84" s="37"/>
      <c r="Q84" s="64"/>
    </row>
    <row r="85" spans="1:17" s="32" customFormat="1" ht="60">
      <c r="A85" s="57" t="s">
        <v>281</v>
      </c>
      <c r="B85" s="24" t="s">
        <v>176</v>
      </c>
      <c r="C85" s="24" t="s">
        <v>243</v>
      </c>
      <c r="D85" s="24" t="s">
        <v>163</v>
      </c>
      <c r="E85" s="23" t="s">
        <v>84</v>
      </c>
      <c r="F85" s="43" t="s">
        <v>207</v>
      </c>
      <c r="G85" s="25">
        <v>796</v>
      </c>
      <c r="H85" s="25" t="s">
        <v>142</v>
      </c>
      <c r="I85" s="25">
        <v>1</v>
      </c>
      <c r="J85" s="58">
        <v>56600000</v>
      </c>
      <c r="K85" s="25" t="s">
        <v>165</v>
      </c>
      <c r="L85" s="40">
        <f>197.98+13.23</f>
        <v>211.20999999999998</v>
      </c>
      <c r="M85" s="26"/>
      <c r="N85" s="37" t="s">
        <v>345</v>
      </c>
      <c r="O85" s="42" t="s">
        <v>145</v>
      </c>
      <c r="P85" s="37"/>
      <c r="Q85" s="64"/>
    </row>
    <row r="86" spans="1:17" s="32" customFormat="1" ht="36">
      <c r="A86" s="57" t="s">
        <v>282</v>
      </c>
      <c r="B86" s="24" t="s">
        <v>176</v>
      </c>
      <c r="C86" s="24" t="s">
        <v>244</v>
      </c>
      <c r="D86" s="24" t="s">
        <v>163</v>
      </c>
      <c r="E86" s="23" t="s">
        <v>85</v>
      </c>
      <c r="F86" s="43" t="s">
        <v>209</v>
      </c>
      <c r="G86" s="25">
        <v>796</v>
      </c>
      <c r="H86" s="25" t="s">
        <v>142</v>
      </c>
      <c r="I86" s="25">
        <v>1</v>
      </c>
      <c r="J86" s="58">
        <v>56701000</v>
      </c>
      <c r="K86" s="25" t="s">
        <v>192</v>
      </c>
      <c r="L86" s="40">
        <f>376452.36/1000</f>
        <v>376.45236</v>
      </c>
      <c r="M86" s="26"/>
      <c r="N86" s="37" t="s">
        <v>345</v>
      </c>
      <c r="O86" s="42" t="s">
        <v>145</v>
      </c>
      <c r="P86" s="37"/>
      <c r="Q86" s="64"/>
    </row>
    <row r="87" spans="1:17" s="32" customFormat="1" ht="36" customHeight="1">
      <c r="A87" s="57" t="s">
        <v>369</v>
      </c>
      <c r="B87" s="24" t="s">
        <v>200</v>
      </c>
      <c r="C87" s="24" t="s">
        <v>201</v>
      </c>
      <c r="D87" s="24" t="s">
        <v>168</v>
      </c>
      <c r="E87" s="20" t="s">
        <v>86</v>
      </c>
      <c r="F87" s="43" t="s">
        <v>193</v>
      </c>
      <c r="G87" s="25">
        <v>540</v>
      </c>
      <c r="H87" s="25" t="s">
        <v>336</v>
      </c>
      <c r="I87" s="25" t="s">
        <v>194</v>
      </c>
      <c r="J87" s="33">
        <v>56701000</v>
      </c>
      <c r="K87" s="25" t="s">
        <v>141</v>
      </c>
      <c r="L87" s="40">
        <v>410</v>
      </c>
      <c r="M87" s="26"/>
      <c r="N87" s="37" t="s">
        <v>345</v>
      </c>
      <c r="O87" s="42" t="s">
        <v>145</v>
      </c>
      <c r="P87" s="37"/>
      <c r="Q87" s="64"/>
    </row>
    <row r="88" spans="1:17" s="32" customFormat="1" ht="36" customHeight="1">
      <c r="A88" s="57" t="s">
        <v>283</v>
      </c>
      <c r="B88" s="24" t="s">
        <v>200</v>
      </c>
      <c r="C88" s="24" t="s">
        <v>201</v>
      </c>
      <c r="D88" s="24" t="s">
        <v>168</v>
      </c>
      <c r="E88" s="20" t="s">
        <v>86</v>
      </c>
      <c r="F88" s="43" t="s">
        <v>193</v>
      </c>
      <c r="G88" s="25">
        <v>540</v>
      </c>
      <c r="H88" s="25" t="s">
        <v>336</v>
      </c>
      <c r="I88" s="25" t="s">
        <v>195</v>
      </c>
      <c r="J88" s="33">
        <v>56701000</v>
      </c>
      <c r="K88" s="25" t="s">
        <v>141</v>
      </c>
      <c r="L88" s="40">
        <v>217.5</v>
      </c>
      <c r="M88" s="26"/>
      <c r="N88" s="37" t="s">
        <v>345</v>
      </c>
      <c r="O88" s="42" t="s">
        <v>145</v>
      </c>
      <c r="P88" s="37"/>
      <c r="Q88" s="64"/>
    </row>
    <row r="89" spans="1:17" s="32" customFormat="1" ht="36" customHeight="1">
      <c r="A89" s="57" t="s">
        <v>370</v>
      </c>
      <c r="B89" s="24" t="s">
        <v>200</v>
      </c>
      <c r="C89" s="24" t="s">
        <v>201</v>
      </c>
      <c r="D89" s="24" t="s">
        <v>168</v>
      </c>
      <c r="E89" s="20" t="s">
        <v>87</v>
      </c>
      <c r="F89" s="43" t="s">
        <v>193</v>
      </c>
      <c r="G89" s="25">
        <v>540</v>
      </c>
      <c r="H89" s="25" t="s">
        <v>336</v>
      </c>
      <c r="I89" s="25" t="s">
        <v>196</v>
      </c>
      <c r="J89" s="25">
        <v>56651101</v>
      </c>
      <c r="K89" s="25" t="s">
        <v>325</v>
      </c>
      <c r="L89" s="40">
        <v>100.3</v>
      </c>
      <c r="M89" s="26"/>
      <c r="N89" s="37" t="s">
        <v>345</v>
      </c>
      <c r="O89" s="42" t="s">
        <v>145</v>
      </c>
      <c r="P89" s="37"/>
      <c r="Q89" s="64"/>
    </row>
    <row r="90" spans="1:17" s="32" customFormat="1" ht="36" customHeight="1">
      <c r="A90" s="57" t="s">
        <v>284</v>
      </c>
      <c r="B90" s="24" t="s">
        <v>167</v>
      </c>
      <c r="C90" s="24" t="s">
        <v>170</v>
      </c>
      <c r="D90" s="24" t="s">
        <v>160</v>
      </c>
      <c r="E90" s="23" t="s">
        <v>338</v>
      </c>
      <c r="F90" s="43" t="s">
        <v>337</v>
      </c>
      <c r="G90" s="25">
        <v>796</v>
      </c>
      <c r="H90" s="25" t="s">
        <v>142</v>
      </c>
      <c r="I90" s="25">
        <v>1</v>
      </c>
      <c r="J90" s="25">
        <v>56701000</v>
      </c>
      <c r="K90" s="25" t="s">
        <v>140</v>
      </c>
      <c r="L90" s="40">
        <v>231</v>
      </c>
      <c r="M90" s="26"/>
      <c r="N90" s="37" t="s">
        <v>345</v>
      </c>
      <c r="O90" s="42" t="s">
        <v>145</v>
      </c>
      <c r="P90" s="37"/>
      <c r="Q90" s="64"/>
    </row>
    <row r="91" spans="1:17" s="32" customFormat="1" ht="24" customHeight="1">
      <c r="A91" s="57" t="s">
        <v>371</v>
      </c>
      <c r="B91" s="24" t="s">
        <v>156</v>
      </c>
      <c r="C91" s="24" t="s">
        <v>157</v>
      </c>
      <c r="D91" s="24" t="s">
        <v>164</v>
      </c>
      <c r="E91" s="23" t="s">
        <v>340</v>
      </c>
      <c r="F91" s="65" t="s">
        <v>166</v>
      </c>
      <c r="G91" s="25">
        <v>796</v>
      </c>
      <c r="H91" s="25" t="s">
        <v>142</v>
      </c>
      <c r="I91" s="25">
        <v>74</v>
      </c>
      <c r="J91" s="25">
        <v>56701000</v>
      </c>
      <c r="K91" s="25" t="s">
        <v>140</v>
      </c>
      <c r="L91" s="40">
        <v>600</v>
      </c>
      <c r="M91" s="26"/>
      <c r="N91" s="37" t="s">
        <v>355</v>
      </c>
      <c r="O91" s="42" t="s">
        <v>145</v>
      </c>
      <c r="P91" s="37"/>
      <c r="Q91" s="64"/>
    </row>
    <row r="92" spans="1:17" s="32" customFormat="1" ht="32.25" customHeight="1">
      <c r="A92" s="57" t="s">
        <v>285</v>
      </c>
      <c r="B92" s="24" t="s">
        <v>105</v>
      </c>
      <c r="C92" s="24" t="s">
        <v>296</v>
      </c>
      <c r="D92" s="24" t="s">
        <v>96</v>
      </c>
      <c r="E92" s="23" t="s">
        <v>88</v>
      </c>
      <c r="F92" s="23" t="s">
        <v>88</v>
      </c>
      <c r="G92" s="25">
        <v>796</v>
      </c>
      <c r="H92" s="25" t="s">
        <v>142</v>
      </c>
      <c r="I92" s="25">
        <v>2</v>
      </c>
      <c r="J92" s="33">
        <v>56701000</v>
      </c>
      <c r="K92" s="25" t="s">
        <v>141</v>
      </c>
      <c r="L92" s="40">
        <v>150</v>
      </c>
      <c r="M92" s="37" t="s">
        <v>343</v>
      </c>
      <c r="N92" s="37" t="s">
        <v>343</v>
      </c>
      <c r="O92" s="42" t="s">
        <v>301</v>
      </c>
      <c r="P92" s="37" t="s">
        <v>389</v>
      </c>
      <c r="Q92" s="64"/>
    </row>
    <row r="93" spans="1:17" s="32" customFormat="1" ht="60" customHeight="1">
      <c r="A93" s="57" t="s">
        <v>286</v>
      </c>
      <c r="B93" s="24" t="s">
        <v>150</v>
      </c>
      <c r="C93" s="24" t="s">
        <v>151</v>
      </c>
      <c r="D93" s="24" t="s">
        <v>321</v>
      </c>
      <c r="E93" s="20" t="s">
        <v>326</v>
      </c>
      <c r="F93" s="43" t="s">
        <v>311</v>
      </c>
      <c r="G93" s="66" t="s">
        <v>143</v>
      </c>
      <c r="H93" s="66" t="s">
        <v>143</v>
      </c>
      <c r="I93" s="33" t="s">
        <v>143</v>
      </c>
      <c r="J93" s="25">
        <v>56600000</v>
      </c>
      <c r="K93" s="25" t="s">
        <v>165</v>
      </c>
      <c r="L93" s="40">
        <v>467.22</v>
      </c>
      <c r="M93" s="26"/>
      <c r="N93" s="37" t="s">
        <v>345</v>
      </c>
      <c r="O93" s="42" t="s">
        <v>145</v>
      </c>
      <c r="P93" s="37"/>
      <c r="Q93" s="64"/>
    </row>
    <row r="94" spans="1:17" s="32" customFormat="1" ht="66.75" customHeight="1">
      <c r="A94" s="57" t="s">
        <v>287</v>
      </c>
      <c r="B94" s="24" t="s">
        <v>357</v>
      </c>
      <c r="C94" s="24" t="s">
        <v>358</v>
      </c>
      <c r="D94" s="24" t="s">
        <v>359</v>
      </c>
      <c r="E94" s="20" t="s">
        <v>360</v>
      </c>
      <c r="F94" s="43" t="s">
        <v>361</v>
      </c>
      <c r="G94" s="66">
        <v>385</v>
      </c>
      <c r="H94" s="66" t="s">
        <v>362</v>
      </c>
      <c r="I94" s="82">
        <v>144</v>
      </c>
      <c r="J94" s="25">
        <v>56701000</v>
      </c>
      <c r="K94" s="25" t="s">
        <v>141</v>
      </c>
      <c r="L94" s="40">
        <v>144000</v>
      </c>
      <c r="M94" s="26"/>
      <c r="N94" s="26" t="s">
        <v>388</v>
      </c>
      <c r="O94" s="42" t="s">
        <v>145</v>
      </c>
      <c r="P94" s="37"/>
      <c r="Q94" s="64"/>
    </row>
    <row r="95" spans="1:17" s="32" customFormat="1" ht="36" customHeight="1">
      <c r="A95" s="57" t="s">
        <v>288</v>
      </c>
      <c r="B95" s="24" t="s">
        <v>146</v>
      </c>
      <c r="C95" s="24" t="s">
        <v>297</v>
      </c>
      <c r="D95" s="24" t="s">
        <v>100</v>
      </c>
      <c r="E95" s="20" t="s">
        <v>148</v>
      </c>
      <c r="F95" s="43" t="s">
        <v>205</v>
      </c>
      <c r="G95" s="25">
        <v>796</v>
      </c>
      <c r="H95" s="25" t="s">
        <v>142</v>
      </c>
      <c r="I95" s="25">
        <v>1</v>
      </c>
      <c r="J95" s="25">
        <v>56734000</v>
      </c>
      <c r="K95" s="25" t="s">
        <v>197</v>
      </c>
      <c r="L95" s="40">
        <v>7148</v>
      </c>
      <c r="M95" s="26"/>
      <c r="N95" s="37" t="s">
        <v>345</v>
      </c>
      <c r="O95" s="42" t="s">
        <v>145</v>
      </c>
      <c r="P95" s="37"/>
      <c r="Q95" s="64"/>
    </row>
    <row r="96" spans="1:17" s="32" customFormat="1" ht="36" customHeight="1">
      <c r="A96" s="57" t="s">
        <v>372</v>
      </c>
      <c r="B96" s="24" t="s">
        <v>149</v>
      </c>
      <c r="C96" s="24" t="s">
        <v>297</v>
      </c>
      <c r="D96" s="24" t="s">
        <v>100</v>
      </c>
      <c r="E96" s="20" t="s">
        <v>147</v>
      </c>
      <c r="F96" s="43" t="s">
        <v>205</v>
      </c>
      <c r="G96" s="25">
        <v>796</v>
      </c>
      <c r="H96" s="25" t="s">
        <v>142</v>
      </c>
      <c r="I96" s="25">
        <v>1</v>
      </c>
      <c r="J96" s="25">
        <v>56701000</v>
      </c>
      <c r="K96" s="25" t="s">
        <v>141</v>
      </c>
      <c r="L96" s="40">
        <v>7206</v>
      </c>
      <c r="M96" s="26"/>
      <c r="N96" s="37" t="s">
        <v>345</v>
      </c>
      <c r="O96" s="42" t="s">
        <v>145</v>
      </c>
      <c r="P96" s="37"/>
      <c r="Q96" s="64"/>
    </row>
    <row r="97" spans="1:17" s="32" customFormat="1" ht="36" customHeight="1">
      <c r="A97" s="57" t="s">
        <v>373</v>
      </c>
      <c r="B97" s="24" t="s">
        <v>403</v>
      </c>
      <c r="C97" s="24">
        <v>6611000</v>
      </c>
      <c r="D97" s="93" t="s">
        <v>401</v>
      </c>
      <c r="E97" s="94" t="s">
        <v>402</v>
      </c>
      <c r="F97" s="28" t="s">
        <v>298</v>
      </c>
      <c r="G97" s="25">
        <v>797</v>
      </c>
      <c r="H97" s="25" t="s">
        <v>142</v>
      </c>
      <c r="I97" s="25">
        <v>1</v>
      </c>
      <c r="J97" s="25">
        <v>56701001</v>
      </c>
      <c r="K97" s="25" t="s">
        <v>141</v>
      </c>
      <c r="L97" s="95">
        <v>431</v>
      </c>
      <c r="M97" s="37" t="s">
        <v>343</v>
      </c>
      <c r="N97" s="37" t="s">
        <v>344</v>
      </c>
      <c r="O97" s="42" t="s">
        <v>145</v>
      </c>
      <c r="P97" s="37"/>
      <c r="Q97" s="64"/>
    </row>
    <row r="98" spans="1:17" ht="15" customHeight="1">
      <c r="A98" s="69" t="s">
        <v>55</v>
      </c>
      <c r="B98" s="70"/>
      <c r="C98" s="70"/>
      <c r="D98" s="70"/>
      <c r="E98" s="71"/>
      <c r="F98" s="43"/>
      <c r="G98" s="70"/>
      <c r="H98" s="70"/>
      <c r="I98" s="70"/>
      <c r="J98" s="70"/>
      <c r="K98" s="70"/>
      <c r="L98" s="74">
        <f>SUM(L61:L97)</f>
        <v>193849.96636000002</v>
      </c>
      <c r="M98" s="72"/>
      <c r="N98" s="72"/>
      <c r="O98" s="70"/>
      <c r="P98" s="70"/>
      <c r="Q98" s="73"/>
    </row>
    <row r="99" spans="1:17" ht="15" customHeight="1">
      <c r="A99" s="120" t="s">
        <v>91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2"/>
    </row>
    <row r="100" spans="1:17" ht="15" customHeight="1">
      <c r="A100" s="129" t="s">
        <v>92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  <c r="Q100" s="63"/>
    </row>
    <row r="101" spans="1:17" s="32" customFormat="1" ht="43.5" customHeight="1">
      <c r="A101" s="57" t="s">
        <v>377</v>
      </c>
      <c r="B101" s="24" t="s">
        <v>213</v>
      </c>
      <c r="C101" s="24" t="s">
        <v>214</v>
      </c>
      <c r="D101" s="24" t="s">
        <v>161</v>
      </c>
      <c r="E101" s="23" t="s">
        <v>312</v>
      </c>
      <c r="F101" s="43" t="s">
        <v>216</v>
      </c>
      <c r="G101" s="44" t="s">
        <v>152</v>
      </c>
      <c r="H101" s="44" t="s">
        <v>142</v>
      </c>
      <c r="I101" s="27">
        <v>1</v>
      </c>
      <c r="J101" s="33">
        <v>56701000</v>
      </c>
      <c r="K101" s="44" t="s">
        <v>140</v>
      </c>
      <c r="L101" s="40">
        <v>1485</v>
      </c>
      <c r="M101" s="37" t="s">
        <v>343</v>
      </c>
      <c r="N101" s="37" t="s">
        <v>343</v>
      </c>
      <c r="O101" s="42" t="s">
        <v>300</v>
      </c>
      <c r="P101" s="37" t="s">
        <v>389</v>
      </c>
      <c r="Q101" s="64"/>
    </row>
    <row r="102" spans="1:17" s="32" customFormat="1" ht="42" customHeight="1">
      <c r="A102" s="57" t="s">
        <v>289</v>
      </c>
      <c r="B102" s="24" t="s">
        <v>213</v>
      </c>
      <c r="C102" s="24" t="s">
        <v>215</v>
      </c>
      <c r="D102" s="24" t="s">
        <v>161</v>
      </c>
      <c r="E102" s="23" t="s">
        <v>89</v>
      </c>
      <c r="F102" s="43" t="s">
        <v>216</v>
      </c>
      <c r="G102" s="44" t="s">
        <v>152</v>
      </c>
      <c r="H102" s="44" t="s">
        <v>142</v>
      </c>
      <c r="I102" s="27">
        <v>1</v>
      </c>
      <c r="J102" s="33">
        <v>56701000</v>
      </c>
      <c r="K102" s="44" t="s">
        <v>140</v>
      </c>
      <c r="L102" s="40">
        <v>160</v>
      </c>
      <c r="M102" s="37" t="s">
        <v>343</v>
      </c>
      <c r="N102" s="37" t="s">
        <v>343</v>
      </c>
      <c r="O102" s="42" t="s">
        <v>300</v>
      </c>
      <c r="P102" s="37" t="s">
        <v>389</v>
      </c>
      <c r="Q102" s="64"/>
    </row>
    <row r="103" spans="1:17" s="32" customFormat="1" ht="39.75" customHeight="1">
      <c r="A103" s="57" t="s">
        <v>290</v>
      </c>
      <c r="B103" s="44" t="s">
        <v>213</v>
      </c>
      <c r="C103" s="44" t="s">
        <v>215</v>
      </c>
      <c r="D103" s="44" t="s">
        <v>161</v>
      </c>
      <c r="E103" s="23" t="s">
        <v>303</v>
      </c>
      <c r="F103" s="43" t="s">
        <v>216</v>
      </c>
      <c r="G103" s="44" t="s">
        <v>152</v>
      </c>
      <c r="H103" s="44" t="s">
        <v>142</v>
      </c>
      <c r="I103" s="31">
        <v>1</v>
      </c>
      <c r="J103" s="33">
        <v>56701000</v>
      </c>
      <c r="K103" s="44" t="s">
        <v>140</v>
      </c>
      <c r="L103" s="40">
        <v>340</v>
      </c>
      <c r="M103" s="37" t="s">
        <v>343</v>
      </c>
      <c r="N103" s="37" t="s">
        <v>356</v>
      </c>
      <c r="O103" s="67" t="s">
        <v>301</v>
      </c>
      <c r="P103" s="37" t="s">
        <v>389</v>
      </c>
      <c r="Q103" s="64"/>
    </row>
    <row r="104" spans="1:17" ht="45.75" customHeight="1">
      <c r="A104" s="57" t="s">
        <v>378</v>
      </c>
      <c r="B104" s="24" t="s">
        <v>213</v>
      </c>
      <c r="C104" s="24" t="s">
        <v>215</v>
      </c>
      <c r="D104" s="24" t="s">
        <v>161</v>
      </c>
      <c r="E104" s="23" t="s">
        <v>90</v>
      </c>
      <c r="F104" s="43" t="s">
        <v>216</v>
      </c>
      <c r="G104" s="44" t="s">
        <v>152</v>
      </c>
      <c r="H104" s="44" t="s">
        <v>142</v>
      </c>
      <c r="I104" s="27">
        <v>1</v>
      </c>
      <c r="J104" s="33">
        <v>56701000</v>
      </c>
      <c r="K104" s="44" t="s">
        <v>140</v>
      </c>
      <c r="L104" s="40">
        <v>1350</v>
      </c>
      <c r="M104" s="37" t="s">
        <v>343</v>
      </c>
      <c r="N104" s="37" t="s">
        <v>343</v>
      </c>
      <c r="O104" s="42" t="s">
        <v>300</v>
      </c>
      <c r="P104" s="37" t="s">
        <v>389</v>
      </c>
      <c r="Q104" s="64"/>
    </row>
    <row r="105" spans="1:17" ht="15" customHeight="1">
      <c r="A105" s="69" t="s">
        <v>55</v>
      </c>
      <c r="B105" s="70"/>
      <c r="C105" s="70"/>
      <c r="D105" s="70"/>
      <c r="E105" s="71"/>
      <c r="F105" s="72"/>
      <c r="G105" s="70"/>
      <c r="H105" s="70"/>
      <c r="I105" s="70"/>
      <c r="J105" s="70"/>
      <c r="K105" s="70"/>
      <c r="L105" s="74">
        <f>SUM(L101:L104)</f>
        <v>3335</v>
      </c>
      <c r="M105" s="72"/>
      <c r="N105" s="72"/>
      <c r="O105" s="70"/>
      <c r="P105" s="70"/>
      <c r="Q105" s="73"/>
    </row>
    <row r="106" spans="1:17" s="32" customFormat="1" ht="21.75" customHeight="1">
      <c r="A106" s="129" t="s">
        <v>93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1"/>
      <c r="Q106" s="63"/>
    </row>
    <row r="107" spans="1:17" s="32" customFormat="1" ht="24" customHeight="1">
      <c r="A107" s="57" t="s">
        <v>291</v>
      </c>
      <c r="B107" s="24" t="s">
        <v>198</v>
      </c>
      <c r="C107" s="24" t="s">
        <v>199</v>
      </c>
      <c r="D107" s="38" t="s">
        <v>101</v>
      </c>
      <c r="E107" s="59" t="s">
        <v>94</v>
      </c>
      <c r="F107" s="43" t="s">
        <v>245</v>
      </c>
      <c r="G107" s="44" t="s">
        <v>152</v>
      </c>
      <c r="H107" s="44" t="s">
        <v>142</v>
      </c>
      <c r="I107" s="27">
        <v>1</v>
      </c>
      <c r="J107" s="25">
        <v>56600000</v>
      </c>
      <c r="K107" s="44" t="s">
        <v>165</v>
      </c>
      <c r="L107" s="60">
        <v>1770</v>
      </c>
      <c r="M107" s="26"/>
      <c r="N107" s="37" t="s">
        <v>345</v>
      </c>
      <c r="O107" s="30" t="s">
        <v>145</v>
      </c>
      <c r="P107" s="37"/>
      <c r="Q107" s="64"/>
    </row>
    <row r="108" spans="1:17" s="32" customFormat="1" ht="45.75" customHeight="1">
      <c r="A108" s="57" t="s">
        <v>379</v>
      </c>
      <c r="B108" s="44" t="s">
        <v>213</v>
      </c>
      <c r="C108" s="44">
        <v>7220039</v>
      </c>
      <c r="D108" s="44" t="s">
        <v>161</v>
      </c>
      <c r="E108" s="23" t="s">
        <v>313</v>
      </c>
      <c r="F108" s="43" t="s">
        <v>217</v>
      </c>
      <c r="G108" s="44" t="s">
        <v>152</v>
      </c>
      <c r="H108" s="44" t="s">
        <v>142</v>
      </c>
      <c r="I108" s="68">
        <v>1</v>
      </c>
      <c r="J108" s="33">
        <v>56701000</v>
      </c>
      <c r="K108" s="44" t="s">
        <v>140</v>
      </c>
      <c r="L108" s="40">
        <v>300</v>
      </c>
      <c r="M108" s="37" t="s">
        <v>356</v>
      </c>
      <c r="N108" s="37" t="s">
        <v>400</v>
      </c>
      <c r="O108" s="67" t="s">
        <v>300</v>
      </c>
      <c r="P108" s="37" t="s">
        <v>389</v>
      </c>
      <c r="Q108" s="64"/>
    </row>
    <row r="109" spans="1:17" ht="15" customHeight="1">
      <c r="A109" s="69" t="s">
        <v>55</v>
      </c>
      <c r="B109" s="70"/>
      <c r="C109" s="70"/>
      <c r="D109" s="70"/>
      <c r="E109" s="71"/>
      <c r="F109" s="72"/>
      <c r="G109" s="70"/>
      <c r="H109" s="70"/>
      <c r="I109" s="70"/>
      <c r="J109" s="70"/>
      <c r="K109" s="70"/>
      <c r="L109" s="74">
        <f>SUM(L107:L108)</f>
        <v>2070</v>
      </c>
      <c r="M109" s="72"/>
      <c r="N109" s="72"/>
      <c r="O109" s="70"/>
      <c r="P109" s="70"/>
      <c r="Q109" s="73"/>
    </row>
    <row r="110" spans="1:17" ht="15" customHeight="1">
      <c r="A110" s="132" t="s">
        <v>380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4"/>
    </row>
    <row r="111" spans="1:17" s="32" customFormat="1">
      <c r="A111" s="135" t="s">
        <v>381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7"/>
      <c r="Q111" s="63"/>
    </row>
    <row r="112" spans="1:17" s="32" customFormat="1" ht="176.25" customHeight="1">
      <c r="A112" s="57" t="s">
        <v>382</v>
      </c>
      <c r="B112" s="50">
        <v>22.12</v>
      </c>
      <c r="C112" s="51">
        <v>2210000</v>
      </c>
      <c r="D112" s="47" t="s">
        <v>169</v>
      </c>
      <c r="E112" s="61" t="s">
        <v>327</v>
      </c>
      <c r="F112" s="52" t="s">
        <v>174</v>
      </c>
      <c r="G112" s="48" t="s">
        <v>143</v>
      </c>
      <c r="H112" s="46" t="s">
        <v>143</v>
      </c>
      <c r="I112" s="48" t="s">
        <v>143</v>
      </c>
      <c r="J112" s="33">
        <v>56701000</v>
      </c>
      <c r="K112" s="25" t="s">
        <v>140</v>
      </c>
      <c r="L112" s="62">
        <v>154</v>
      </c>
      <c r="M112" s="29"/>
      <c r="N112" s="37" t="s">
        <v>345</v>
      </c>
      <c r="O112" s="49" t="s">
        <v>145</v>
      </c>
      <c r="P112" s="37"/>
      <c r="Q112" s="64"/>
    </row>
    <row r="113" spans="1:17" s="32" customFormat="1" ht="48">
      <c r="A113" s="57" t="s">
        <v>383</v>
      </c>
      <c r="B113" s="53" t="s">
        <v>175</v>
      </c>
      <c r="C113" s="51">
        <v>9220000</v>
      </c>
      <c r="D113" s="47" t="s">
        <v>169</v>
      </c>
      <c r="E113" s="61" t="s">
        <v>328</v>
      </c>
      <c r="F113" s="52" t="s">
        <v>322</v>
      </c>
      <c r="G113" s="48">
        <v>796</v>
      </c>
      <c r="H113" s="46" t="s">
        <v>142</v>
      </c>
      <c r="I113" s="48">
        <v>3</v>
      </c>
      <c r="J113" s="33">
        <v>56701000</v>
      </c>
      <c r="K113" s="25" t="s">
        <v>140</v>
      </c>
      <c r="L113" s="62">
        <v>164</v>
      </c>
      <c r="M113" s="29"/>
      <c r="N113" s="37" t="s">
        <v>345</v>
      </c>
      <c r="O113" s="49" t="s">
        <v>145</v>
      </c>
      <c r="P113" s="37"/>
      <c r="Q113" s="64"/>
    </row>
    <row r="114" spans="1:17" s="32" customFormat="1" ht="49.5" customHeight="1">
      <c r="A114" s="57" t="s">
        <v>384</v>
      </c>
      <c r="B114" s="53" t="s">
        <v>105</v>
      </c>
      <c r="C114" s="51">
        <v>7430000</v>
      </c>
      <c r="D114" s="47" t="s">
        <v>169</v>
      </c>
      <c r="E114" s="61" t="s">
        <v>329</v>
      </c>
      <c r="F114" s="28" t="s">
        <v>298</v>
      </c>
      <c r="G114" s="48" t="s">
        <v>143</v>
      </c>
      <c r="H114" s="46" t="s">
        <v>143</v>
      </c>
      <c r="I114" s="48" t="s">
        <v>143</v>
      </c>
      <c r="J114" s="33">
        <v>56701000</v>
      </c>
      <c r="K114" s="25" t="s">
        <v>140</v>
      </c>
      <c r="L114" s="62">
        <v>280</v>
      </c>
      <c r="M114" s="29"/>
      <c r="N114" s="37" t="s">
        <v>345</v>
      </c>
      <c r="O114" s="49" t="s">
        <v>145</v>
      </c>
      <c r="P114" s="37"/>
      <c r="Q114" s="64"/>
    </row>
    <row r="115" spans="1:17" s="32" customFormat="1" ht="48">
      <c r="A115" s="57" t="s">
        <v>385</v>
      </c>
      <c r="B115" s="53" t="s">
        <v>171</v>
      </c>
      <c r="C115" s="51">
        <v>9210000</v>
      </c>
      <c r="D115" s="47" t="s">
        <v>169</v>
      </c>
      <c r="E115" s="61" t="s">
        <v>330</v>
      </c>
      <c r="F115" s="52" t="s">
        <v>173</v>
      </c>
      <c r="G115" s="48">
        <v>796</v>
      </c>
      <c r="H115" s="46" t="s">
        <v>142</v>
      </c>
      <c r="I115" s="48">
        <v>4</v>
      </c>
      <c r="J115" s="33">
        <v>56701000</v>
      </c>
      <c r="K115" s="25" t="s">
        <v>140</v>
      </c>
      <c r="L115" s="62">
        <v>110</v>
      </c>
      <c r="M115" s="29"/>
      <c r="N115" s="37" t="s">
        <v>345</v>
      </c>
      <c r="O115" s="49" t="s">
        <v>145</v>
      </c>
      <c r="P115" s="37"/>
      <c r="Q115" s="64"/>
    </row>
    <row r="116" spans="1:17" s="32" customFormat="1" ht="48.75" customHeight="1">
      <c r="A116" s="57" t="s">
        <v>386</v>
      </c>
      <c r="B116" s="50">
        <v>22.12</v>
      </c>
      <c r="C116" s="51">
        <v>2210000</v>
      </c>
      <c r="D116" s="47" t="s">
        <v>169</v>
      </c>
      <c r="E116" s="61" t="s">
        <v>333</v>
      </c>
      <c r="F116" s="52" t="s">
        <v>174</v>
      </c>
      <c r="G116" s="48">
        <v>796</v>
      </c>
      <c r="H116" s="46" t="s">
        <v>142</v>
      </c>
      <c r="I116" s="48">
        <v>13</v>
      </c>
      <c r="J116" s="33">
        <v>56701000</v>
      </c>
      <c r="K116" s="25" t="s">
        <v>140</v>
      </c>
      <c r="L116" s="62">
        <v>240</v>
      </c>
      <c r="M116" s="29"/>
      <c r="N116" s="37" t="s">
        <v>345</v>
      </c>
      <c r="O116" s="49" t="s">
        <v>145</v>
      </c>
      <c r="P116" s="37"/>
      <c r="Q116" s="64"/>
    </row>
    <row r="117" spans="1:17" s="32" customFormat="1" ht="57" customHeight="1">
      <c r="A117" s="57" t="s">
        <v>387</v>
      </c>
      <c r="B117" s="53" t="s">
        <v>171</v>
      </c>
      <c r="C117" s="51">
        <v>9210000</v>
      </c>
      <c r="D117" s="47" t="s">
        <v>169</v>
      </c>
      <c r="E117" s="61" t="s">
        <v>331</v>
      </c>
      <c r="F117" s="52" t="s">
        <v>173</v>
      </c>
      <c r="G117" s="48">
        <v>796</v>
      </c>
      <c r="H117" s="46" t="s">
        <v>142</v>
      </c>
      <c r="I117" s="48">
        <v>3</v>
      </c>
      <c r="J117" s="33">
        <v>56701000</v>
      </c>
      <c r="K117" s="25" t="s">
        <v>140</v>
      </c>
      <c r="L117" s="62">
        <v>250</v>
      </c>
      <c r="M117" s="29"/>
      <c r="N117" s="37" t="s">
        <v>345</v>
      </c>
      <c r="O117" s="49" t="s">
        <v>145</v>
      </c>
      <c r="P117" s="37"/>
      <c r="Q117" s="64"/>
    </row>
    <row r="118" spans="1:17">
      <c r="A118" s="69" t="s">
        <v>55</v>
      </c>
      <c r="B118" s="70"/>
      <c r="C118" s="70"/>
      <c r="D118" s="70"/>
      <c r="E118" s="71"/>
      <c r="F118" s="72"/>
      <c r="G118" s="70"/>
      <c r="H118" s="70"/>
      <c r="I118" s="70"/>
      <c r="J118" s="70"/>
      <c r="K118" s="70"/>
      <c r="L118" s="74">
        <f>SUM(L112:L117)</f>
        <v>1198</v>
      </c>
      <c r="M118" s="72"/>
      <c r="N118" s="72"/>
      <c r="O118" s="70"/>
      <c r="P118" s="70"/>
      <c r="Q118" s="73"/>
    </row>
    <row r="119" spans="1:17">
      <c r="A119" s="118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73"/>
    </row>
    <row r="120" spans="1:17" ht="15.75">
      <c r="A120" s="75" t="s">
        <v>44</v>
      </c>
      <c r="B120" s="76"/>
      <c r="C120" s="76"/>
      <c r="D120" s="76"/>
      <c r="E120" s="77"/>
      <c r="F120" s="78"/>
      <c r="G120" s="76"/>
      <c r="H120" s="76"/>
      <c r="I120" s="76"/>
      <c r="J120" s="76"/>
      <c r="K120" s="76"/>
      <c r="L120" s="79">
        <f>L118+L109+L105+L98+L59+L35+L29</f>
        <v>229055.96636000002</v>
      </c>
      <c r="M120" s="78"/>
      <c r="N120" s="78"/>
      <c r="O120" s="76"/>
      <c r="P120" s="76"/>
      <c r="Q120" s="80"/>
    </row>
    <row r="121" spans="1:17">
      <c r="A121" s="7"/>
      <c r="B121" s="7"/>
      <c r="C121" s="7"/>
      <c r="D121" s="7"/>
      <c r="E121" s="8"/>
      <c r="F121" s="8"/>
      <c r="G121" s="7"/>
      <c r="H121" s="8"/>
      <c r="I121" s="9"/>
      <c r="J121" s="7"/>
      <c r="K121" s="8"/>
      <c r="L121" s="18"/>
      <c r="M121" s="7"/>
      <c r="N121" s="7"/>
      <c r="O121" s="8"/>
      <c r="P121" s="9"/>
    </row>
    <row r="122" spans="1:17">
      <c r="A122" s="7"/>
      <c r="B122" s="7"/>
      <c r="C122" s="7"/>
      <c r="D122" s="7"/>
      <c r="E122" s="8"/>
      <c r="F122" s="8"/>
      <c r="G122" s="7"/>
      <c r="H122" s="8"/>
      <c r="I122" s="9"/>
      <c r="J122" s="7"/>
      <c r="K122" s="8"/>
      <c r="L122" s="18"/>
      <c r="M122" s="7"/>
      <c r="N122" s="7"/>
      <c r="O122" s="8"/>
      <c r="P122" s="9"/>
    </row>
    <row r="123" spans="1:17" ht="15" customHeight="1">
      <c r="A123" s="7"/>
      <c r="B123" s="7"/>
      <c r="C123" s="7"/>
      <c r="D123" s="7"/>
      <c r="E123" s="8"/>
      <c r="F123" s="8"/>
      <c r="G123" s="7"/>
      <c r="H123" s="8"/>
      <c r="I123" s="9"/>
      <c r="J123" s="7"/>
      <c r="K123" s="8"/>
      <c r="L123" s="18"/>
      <c r="M123" s="7"/>
      <c r="N123" s="7"/>
      <c r="O123" s="8"/>
      <c r="P123" s="9"/>
    </row>
    <row r="124" spans="1:17">
      <c r="A124" s="7"/>
      <c r="B124" s="7"/>
      <c r="C124" s="7"/>
      <c r="D124" s="7"/>
      <c r="E124" s="8"/>
      <c r="F124" s="8"/>
      <c r="G124" s="7"/>
      <c r="H124" s="8"/>
      <c r="I124" s="9"/>
      <c r="J124" s="7"/>
      <c r="K124" s="8"/>
      <c r="L124" s="18"/>
      <c r="M124" s="7"/>
      <c r="N124" s="7"/>
      <c r="O124" s="8"/>
      <c r="P124" s="9"/>
    </row>
    <row r="125" spans="1:17">
      <c r="A125" s="7"/>
      <c r="B125" s="7"/>
      <c r="C125" s="7"/>
      <c r="D125" s="7"/>
      <c r="E125" s="8"/>
      <c r="F125" s="8"/>
      <c r="G125" s="7"/>
      <c r="H125" s="8"/>
      <c r="I125" s="9"/>
      <c r="J125" s="7"/>
      <c r="K125" s="8"/>
      <c r="L125" s="18"/>
      <c r="M125" s="7"/>
      <c r="N125" s="7"/>
      <c r="O125" s="8"/>
      <c r="P125" s="9"/>
    </row>
    <row r="126" spans="1:17">
      <c r="A126" s="7"/>
      <c r="B126" s="7"/>
      <c r="C126" s="7"/>
      <c r="D126" s="7"/>
      <c r="E126" s="8"/>
      <c r="F126" s="8"/>
      <c r="G126" s="7"/>
      <c r="H126" s="8"/>
      <c r="I126" s="9"/>
      <c r="J126" s="7"/>
      <c r="K126" s="8"/>
      <c r="L126" s="18"/>
      <c r="M126" s="7"/>
      <c r="N126" s="7"/>
      <c r="O126" s="8"/>
      <c r="P126" s="9"/>
    </row>
    <row r="127" spans="1:17">
      <c r="A127" s="138" t="s">
        <v>45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9" t="s">
        <v>46</v>
      </c>
      <c r="L127" s="139"/>
      <c r="M127" s="10"/>
      <c r="N127" s="139"/>
      <c r="O127" s="139"/>
      <c r="P127" s="139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40" t="s">
        <v>47</v>
      </c>
      <c r="L128" s="140"/>
      <c r="M128" s="3"/>
      <c r="N128" s="3"/>
      <c r="O128" s="3"/>
      <c r="P128" s="3"/>
    </row>
    <row r="129" spans="1:16">
      <c r="A129" s="141" t="s">
        <v>48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1:16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1:16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1:16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1:16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1:16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1:16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1:16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1:16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1:16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1:16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</sheetData>
  <mergeCells count="48">
    <mergeCell ref="A127:J127"/>
    <mergeCell ref="K127:L127"/>
    <mergeCell ref="N127:P127"/>
    <mergeCell ref="K128:L128"/>
    <mergeCell ref="A129:P149"/>
    <mergeCell ref="J19:K19"/>
    <mergeCell ref="L19:L20"/>
    <mergeCell ref="M19:N19"/>
    <mergeCell ref="A119:P119"/>
    <mergeCell ref="A22:Q22"/>
    <mergeCell ref="A23:P23"/>
    <mergeCell ref="A30:P30"/>
    <mergeCell ref="A36:Q36"/>
    <mergeCell ref="A37:P37"/>
    <mergeCell ref="A60:P60"/>
    <mergeCell ref="A99:Q99"/>
    <mergeCell ref="A100:P100"/>
    <mergeCell ref="A106:P106"/>
    <mergeCell ref="A110:Q110"/>
    <mergeCell ref="A111:P111"/>
    <mergeCell ref="A15:F15"/>
    <mergeCell ref="G15:Q15"/>
    <mergeCell ref="A16:F16"/>
    <mergeCell ref="G16:Q16"/>
    <mergeCell ref="A18:A20"/>
    <mergeCell ref="B18:B20"/>
    <mergeCell ref="C18:C20"/>
    <mergeCell ref="D18:D20"/>
    <mergeCell ref="E18:N18"/>
    <mergeCell ref="O18:O20"/>
    <mergeCell ref="P18:P19"/>
    <mergeCell ref="Q18:Q20"/>
    <mergeCell ref="E19:E20"/>
    <mergeCell ref="F19:F20"/>
    <mergeCell ref="G19:H19"/>
    <mergeCell ref="I19:I20"/>
    <mergeCell ref="A12:F12"/>
    <mergeCell ref="G12:Q12"/>
    <mergeCell ref="A13:F13"/>
    <mergeCell ref="G13:Q13"/>
    <mergeCell ref="A14:F14"/>
    <mergeCell ref="G14:Q14"/>
    <mergeCell ref="A7:P7"/>
    <mergeCell ref="A8:P8"/>
    <mergeCell ref="A10:F10"/>
    <mergeCell ref="G10:Q10"/>
    <mergeCell ref="A11:F11"/>
    <mergeCell ref="G11:Q11"/>
  </mergeCells>
  <dataValidations count="1">
    <dataValidation type="textLength" allowBlank="1" showInputMessage="1" showErrorMessage="1" sqref="E112:E117 F92 E61:E90 E92:E96 E98">
      <formula1>0</formula1>
      <formula2>350</formula2>
    </dataValidation>
  </dataValidations>
  <hyperlinks>
    <hyperlink ref="G13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М.А.</dc:creator>
  <cp:lastModifiedBy>Гондылев Денис Юрьевич</cp:lastModifiedBy>
  <cp:lastPrinted>2014-03-26T04:28:30Z</cp:lastPrinted>
  <dcterms:created xsi:type="dcterms:W3CDTF">2011-11-18T07:59:33Z</dcterms:created>
  <dcterms:modified xsi:type="dcterms:W3CDTF">2014-06-23T11:26:47Z</dcterms:modified>
</cp:coreProperties>
</file>