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02S Оргструктура\05R ДепУР\01R УРиА\ОПА\Формалюк\ОТЧЕТЫ\2021_ОТЧЕТЫ\"/>
    </mc:Choice>
  </mc:AlternateContent>
  <bookViews>
    <workbookView xWindow="0" yWindow="0" windowWidth="28800" windowHeight="10800"/>
  </bookViews>
  <sheets>
    <sheet name="март 2021 (прогноз)" sheetId="7" r:id="rId1"/>
  </sheets>
  <definedNames>
    <definedName name="_xlnm.Print_Area" localSheetId="0">'март 2021 (прогноз)'!$A$1:$J$37</definedName>
  </definedNames>
  <calcPr calcId="162913" calcOnSave="0" concurrentCalc="0"/>
</workbook>
</file>

<file path=xl/calcChain.xml><?xml version="1.0" encoding="utf-8"?>
<calcChain xmlns="http://schemas.openxmlformats.org/spreadsheetml/2006/main">
  <c r="E9" i="7" l="1"/>
  <c r="E19" i="7"/>
  <c r="E33" i="7"/>
  <c r="D33" i="7"/>
  <c r="F33" i="7"/>
  <c r="G33" i="7"/>
  <c r="H33" i="7"/>
  <c r="I33" i="7"/>
  <c r="E31" i="7"/>
  <c r="G31" i="7"/>
  <c r="H31" i="7"/>
  <c r="D31" i="7"/>
  <c r="F31" i="7"/>
  <c r="I31" i="7"/>
  <c r="D32" i="7"/>
  <c r="E32" i="7"/>
  <c r="F32" i="7"/>
  <c r="G32" i="7"/>
  <c r="H32" i="7"/>
  <c r="I32" i="7"/>
  <c r="H34" i="7"/>
  <c r="I34" i="7"/>
  <c r="I35" i="7"/>
  <c r="I19" i="7"/>
  <c r="I16" i="7"/>
  <c r="I23" i="7"/>
  <c r="I18" i="7"/>
  <c r="I26" i="7"/>
  <c r="I25" i="7"/>
  <c r="I22" i="7"/>
  <c r="I21" i="7"/>
  <c r="I24" i="7"/>
  <c r="I27" i="7"/>
  <c r="I28" i="7"/>
  <c r="I29" i="7"/>
  <c r="I30" i="7"/>
  <c r="I8" i="7"/>
  <c r="I6" i="7"/>
  <c r="I13" i="7"/>
  <c r="I15" i="7"/>
  <c r="I14" i="7"/>
  <c r="I12" i="7"/>
  <c r="I11" i="7"/>
  <c r="I7" i="7"/>
  <c r="I9" i="7"/>
  <c r="J28" i="7"/>
  <c r="J25" i="7"/>
  <c r="J6" i="7"/>
  <c r="H35" i="7"/>
  <c r="G35" i="7"/>
  <c r="F35" i="7"/>
  <c r="E35" i="7"/>
  <c r="I17" i="7"/>
  <c r="J16" i="7"/>
  <c r="J31" i="7"/>
  <c r="D35" i="7"/>
</calcChain>
</file>

<file path=xl/sharedStrings.xml><?xml version="1.0" encoding="utf-8"?>
<sst xmlns="http://schemas.openxmlformats.org/spreadsheetml/2006/main" count="77" uniqueCount="35">
  <si>
    <t>ТСО</t>
  </si>
  <si>
    <t>Категории</t>
  </si>
  <si>
    <t>Единица измерения</t>
  </si>
  <si>
    <t>ГН</t>
  </si>
  <si>
    <t>ВН</t>
  </si>
  <si>
    <t>СН-1</t>
  </si>
  <si>
    <t>СН-2</t>
  </si>
  <si>
    <t>НН</t>
  </si>
  <si>
    <t>Диапазоны напряжения</t>
  </si>
  <si>
    <t>Электроэнергия</t>
  </si>
  <si>
    <t>население</t>
  </si>
  <si>
    <t>прочие потребители</t>
  </si>
  <si>
    <t>потери</t>
  </si>
  <si>
    <t>Итого</t>
  </si>
  <si>
    <t>МВт*ч</t>
  </si>
  <si>
    <t>ОАО "ФСК ЕЭС"</t>
  </si>
  <si>
    <t>Филиал ПАО "МРСК Северо-Запада" "Новгородэнерго"</t>
  </si>
  <si>
    <t>АО "Новгородоблэлектро"</t>
  </si>
  <si>
    <t>в том числе:</t>
  </si>
  <si>
    <t>АО "Оборонэнерго"</t>
  </si>
  <si>
    <t>ИП Конь К.В.</t>
  </si>
  <si>
    <t>ОАО "Российские железные дороги"</t>
  </si>
  <si>
    <t>ООО "Электросети"</t>
  </si>
  <si>
    <t>Всего</t>
  </si>
  <si>
    <t>ВСЕГО</t>
  </si>
  <si>
    <t>потери ПАО "МРСК С-З" "Новгородэнерго"</t>
  </si>
  <si>
    <t>потери ТСО</t>
  </si>
  <si>
    <t>ООО «Новэлектросети»</t>
  </si>
  <si>
    <t>ООО «Русэнергосбыт»</t>
  </si>
  <si>
    <t>ООО "Энергосистемы"</t>
  </si>
  <si>
    <t>потери АО"Новгородоблэлектро"</t>
  </si>
  <si>
    <t>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</si>
  <si>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хознужды (собственное потребление)</t>
  </si>
  <si>
    <r>
      <t xml:space="preserve">Информация об объеме фактического полезного отпуска потребителям электроэнергии и мощности ООО"ТНС энерго Великий Новгород"  по тарифным группам в разрезе территориальных сетевых организаций по уровням напряжения с выделением  поставки населению 
 </t>
    </r>
    <r>
      <rPr>
        <b/>
        <sz val="10"/>
        <color rgb="FFFF0000"/>
        <rFont val="Arial"/>
        <family val="2"/>
        <charset val="204"/>
      </rPr>
      <t>за  март 2021 года (прогноз)</t>
    </r>
  </si>
  <si>
    <r>
      <t xml:space="preserve">Примечание: опубликован  </t>
    </r>
    <r>
      <rPr>
        <u/>
        <sz val="10"/>
        <color rgb="FFFF0000"/>
        <rFont val="Arial"/>
        <family val="2"/>
        <charset val="204"/>
      </rPr>
      <t xml:space="preserve">прогноз  </t>
    </r>
    <r>
      <rPr>
        <u/>
        <sz val="10"/>
        <rFont val="Arial"/>
        <family val="2"/>
        <charset val="204"/>
      </rPr>
      <t xml:space="preserve">полезного отпуска электроэнергии (мощности) потребителям  ООО "ТНС энерго Великий Новгород" (информация по состоянию </t>
    </r>
    <r>
      <rPr>
        <u/>
        <sz val="10"/>
        <color rgb="FFFF0000"/>
        <rFont val="Arial"/>
        <family val="2"/>
        <charset val="204"/>
      </rPr>
      <t>на 9 апреля 2021 года</t>
    </r>
    <r>
      <rPr>
        <u/>
        <sz val="10"/>
        <rFont val="Arial"/>
        <family val="2"/>
        <charset val="204"/>
      </rPr>
      <t>). Данные показаны без учета корректировок за прошлые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</si>
</sst>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u/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3" fillId="0" borderId="0"/>
    <xf numFmtId="0" fontId="3" fillId="0" borderId="0"/>
  </cellStyleXfs>
  <cellXfs count="101">
    <xf numFmtId="0" fontId="0" fillId="0" borderId="0" xfId="0"/>
    <xf numFmtId="0" fontId="3" fillId="0" borderId="0" xfId="0" applyFont="1" applyFill="1"/>
    <xf numFmtId="3" fontId="3" fillId="0" borderId="0" xfId="0" applyNumberFormat="1" applyFont="1" applyFill="1"/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wrapText="1"/>
    </xf>
    <xf numFmtId="0" fontId="3" fillId="0" borderId="37" xfId="0" applyFont="1" applyFill="1" applyBorder="1" applyAlignment="1">
      <alignment horizontal="center"/>
    </xf>
    <xf numFmtId="3" fontId="3" fillId="0" borderId="3" xfId="1" applyNumberFormat="1" applyFont="1" applyFill="1" applyBorder="1" applyAlignment="1">
      <alignment horizontal="right" vertical="top" wrapText="1"/>
    </xf>
    <xf numFmtId="3" fontId="3" fillId="0" borderId="1" xfId="1" applyNumberFormat="1" applyFont="1" applyFill="1" applyBorder="1" applyAlignment="1">
      <alignment horizontal="right" vertical="top" wrapText="1"/>
    </xf>
    <xf numFmtId="3" fontId="11" fillId="0" borderId="36" xfId="0" applyNumberFormat="1" applyFont="1" applyFill="1" applyBorder="1"/>
    <xf numFmtId="0" fontId="3" fillId="0" borderId="14" xfId="0" applyFont="1" applyFill="1" applyBorder="1" applyAlignment="1">
      <alignment wrapText="1"/>
    </xf>
    <xf numFmtId="0" fontId="3" fillId="0" borderId="26" xfId="0" applyFont="1" applyFill="1" applyBorder="1" applyAlignment="1">
      <alignment horizontal="center"/>
    </xf>
    <xf numFmtId="3" fontId="11" fillId="0" borderId="14" xfId="0" applyNumberFormat="1" applyFont="1" applyFill="1" applyBorder="1"/>
    <xf numFmtId="3" fontId="3" fillId="0" borderId="3" xfId="3" applyNumberFormat="1" applyFont="1" applyFill="1" applyBorder="1"/>
    <xf numFmtId="3" fontId="3" fillId="0" borderId="1" xfId="3" applyNumberFormat="1" applyFont="1" applyFill="1" applyBorder="1"/>
    <xf numFmtId="3" fontId="3" fillId="0" borderId="2" xfId="3" applyNumberFormat="1" applyFont="1" applyFill="1" applyBorder="1"/>
    <xf numFmtId="3" fontId="10" fillId="0" borderId="1" xfId="1" applyNumberFormat="1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center" wrapText="1"/>
    </xf>
    <xf numFmtId="3" fontId="10" fillId="0" borderId="14" xfId="0" applyNumberFormat="1" applyFont="1" applyFill="1" applyBorder="1"/>
    <xf numFmtId="0" fontId="6" fillId="0" borderId="14" xfId="2" applyNumberFormat="1" applyFont="1" applyFill="1" applyBorder="1" applyAlignment="1">
      <alignment horizontal="left" vertical="top" wrapText="1"/>
    </xf>
    <xf numFmtId="0" fontId="6" fillId="0" borderId="12" xfId="2" applyNumberFormat="1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center"/>
    </xf>
    <xf numFmtId="3" fontId="3" fillId="0" borderId="9" xfId="3" applyNumberFormat="1" applyFont="1" applyFill="1" applyBorder="1"/>
    <xf numFmtId="3" fontId="3" fillId="0" borderId="6" xfId="1" applyNumberFormat="1" applyFont="1" applyFill="1" applyBorder="1" applyAlignment="1">
      <alignment horizontal="right" vertical="top" wrapText="1"/>
    </xf>
    <xf numFmtId="3" fontId="3" fillId="0" borderId="6" xfId="3" applyNumberFormat="1" applyFont="1" applyFill="1" applyBorder="1"/>
    <xf numFmtId="3" fontId="3" fillId="0" borderId="13" xfId="3" applyNumberFormat="1" applyFont="1" applyFill="1" applyBorder="1"/>
    <xf numFmtId="3" fontId="10" fillId="0" borderId="12" xfId="0" applyNumberFormat="1" applyFont="1" applyFill="1" applyBorder="1"/>
    <xf numFmtId="0" fontId="3" fillId="0" borderId="11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/>
    </xf>
    <xf numFmtId="3" fontId="11" fillId="0" borderId="11" xfId="0" applyNumberFormat="1" applyFont="1" applyFill="1" applyBorder="1"/>
    <xf numFmtId="0" fontId="9" fillId="0" borderId="36" xfId="0" applyFont="1" applyFill="1" applyBorder="1" applyAlignment="1">
      <alignment wrapText="1"/>
    </xf>
    <xf numFmtId="0" fontId="3" fillId="0" borderId="47" xfId="0" applyFont="1" applyFill="1" applyBorder="1" applyAlignment="1">
      <alignment horizontal="center"/>
    </xf>
    <xf numFmtId="3" fontId="3" fillId="0" borderId="48" xfId="3" applyNumberFormat="1" applyFont="1" applyFill="1" applyBorder="1"/>
    <xf numFmtId="3" fontId="3" fillId="0" borderId="49" xfId="1" applyNumberFormat="1" applyFont="1" applyFill="1" applyBorder="1" applyAlignment="1">
      <alignment horizontal="right" vertical="top" wrapText="1"/>
    </xf>
    <xf numFmtId="3" fontId="3" fillId="0" borderId="49" xfId="3" applyNumberFormat="1" applyFont="1" applyFill="1" applyBorder="1"/>
    <xf numFmtId="3" fontId="3" fillId="0" borderId="50" xfId="3" applyNumberFormat="1" applyFont="1" applyFill="1" applyBorder="1"/>
    <xf numFmtId="3" fontId="10" fillId="0" borderId="30" xfId="0" applyNumberFormat="1" applyFont="1" applyFill="1" applyBorder="1"/>
    <xf numFmtId="3" fontId="3" fillId="0" borderId="8" xfId="3" applyNumberFormat="1" applyFont="1" applyFill="1" applyBorder="1"/>
    <xf numFmtId="3" fontId="3" fillId="0" borderId="4" xfId="3" applyNumberFormat="1" applyFont="1" applyFill="1" applyBorder="1"/>
    <xf numFmtId="3" fontId="3" fillId="0" borderId="10" xfId="3" applyNumberFormat="1" applyFont="1" applyFill="1" applyBorder="1"/>
    <xf numFmtId="3" fontId="10" fillId="0" borderId="11" xfId="0" applyNumberFormat="1" applyFont="1" applyFill="1" applyBorder="1"/>
    <xf numFmtId="0" fontId="3" fillId="0" borderId="12" xfId="0" applyFont="1" applyFill="1" applyBorder="1" applyAlignment="1">
      <alignment wrapText="1"/>
    </xf>
    <xf numFmtId="3" fontId="11" fillId="0" borderId="12" xfId="0" applyNumberFormat="1" applyFont="1" applyFill="1" applyBorder="1"/>
    <xf numFmtId="3" fontId="3" fillId="0" borderId="4" xfId="1" applyNumberFormat="1" applyFont="1" applyFill="1" applyBorder="1" applyAlignment="1">
      <alignment horizontal="right" vertical="top" wrapText="1"/>
    </xf>
    <xf numFmtId="3" fontId="3" fillId="0" borderId="10" xfId="1" applyNumberFormat="1" applyFont="1" applyFill="1" applyBorder="1" applyAlignment="1">
      <alignment horizontal="right" vertical="top" wrapText="1"/>
    </xf>
    <xf numFmtId="3" fontId="10" fillId="0" borderId="8" xfId="3" applyNumberFormat="1" applyFont="1" applyFill="1" applyBorder="1"/>
    <xf numFmtId="3" fontId="10" fillId="0" borderId="4" xfId="3" applyNumberFormat="1" applyFont="1" applyFill="1" applyBorder="1"/>
    <xf numFmtId="3" fontId="10" fillId="0" borderId="10" xfId="3" applyNumberFormat="1" applyFont="1" applyFill="1" applyBorder="1"/>
    <xf numFmtId="3" fontId="10" fillId="0" borderId="3" xfId="3" applyNumberFormat="1" applyFont="1" applyFill="1" applyBorder="1"/>
    <xf numFmtId="3" fontId="10" fillId="0" borderId="1" xfId="3" applyNumberFormat="1" applyFont="1" applyFill="1" applyBorder="1"/>
    <xf numFmtId="3" fontId="10" fillId="0" borderId="2" xfId="3" applyNumberFormat="1" applyFont="1" applyFill="1" applyBorder="1"/>
    <xf numFmtId="0" fontId="3" fillId="0" borderId="35" xfId="0" applyFont="1" applyFill="1" applyBorder="1" applyAlignment="1">
      <alignment horizontal="center"/>
    </xf>
    <xf numFmtId="3" fontId="10" fillId="0" borderId="41" xfId="3" applyNumberFormat="1" applyFont="1" applyFill="1" applyBorder="1"/>
    <xf numFmtId="3" fontId="10" fillId="0" borderId="16" xfId="3" applyNumberFormat="1" applyFont="1" applyFill="1" applyBorder="1"/>
    <xf numFmtId="3" fontId="10" fillId="0" borderId="42" xfId="3" applyNumberFormat="1" applyFont="1" applyFill="1" applyBorder="1"/>
    <xf numFmtId="3" fontId="11" fillId="0" borderId="34" xfId="0" applyNumberFormat="1" applyFont="1" applyFill="1" applyBorder="1"/>
    <xf numFmtId="3" fontId="10" fillId="0" borderId="9" xfId="3" applyNumberFormat="1" applyFont="1" applyFill="1" applyBorder="1"/>
    <xf numFmtId="3" fontId="10" fillId="0" borderId="6" xfId="1" applyNumberFormat="1" applyFont="1" applyFill="1" applyBorder="1" applyAlignment="1">
      <alignment horizontal="right" vertical="top" wrapText="1"/>
    </xf>
    <xf numFmtId="3" fontId="10" fillId="0" borderId="6" xfId="3" applyNumberFormat="1" applyFont="1" applyFill="1" applyBorder="1"/>
    <xf numFmtId="3" fontId="10" fillId="0" borderId="13" xfId="3" applyNumberFormat="1" applyFont="1" applyFill="1" applyBorder="1"/>
    <xf numFmtId="0" fontId="1" fillId="0" borderId="18" xfId="0" applyFont="1" applyFill="1" applyBorder="1" applyAlignment="1">
      <alignment wrapText="1"/>
    </xf>
    <xf numFmtId="0" fontId="3" fillId="0" borderId="40" xfId="0" applyFont="1" applyFill="1" applyBorder="1" applyAlignment="1">
      <alignment horizontal="center"/>
    </xf>
    <xf numFmtId="3" fontId="11" fillId="0" borderId="43" xfId="0" applyNumberFormat="1" applyFont="1" applyFill="1" applyBorder="1"/>
    <xf numFmtId="3" fontId="11" fillId="0" borderId="44" xfId="0" applyNumberFormat="1" applyFont="1" applyFill="1" applyBorder="1"/>
    <xf numFmtId="3" fontId="11" fillId="0" borderId="45" xfId="0" applyNumberFormat="1" applyFont="1" applyFill="1" applyBorder="1"/>
    <xf numFmtId="3" fontId="11" fillId="0" borderId="18" xfId="0" applyNumberFormat="1" applyFont="1" applyFill="1" applyBorder="1"/>
    <xf numFmtId="3" fontId="3" fillId="0" borderId="20" xfId="0" applyNumberFormat="1" applyFont="1" applyFill="1" applyBorder="1" applyAlignment="1"/>
    <xf numFmtId="3" fontId="3" fillId="0" borderId="52" xfId="1" applyNumberFormat="1" applyFont="1" applyFill="1" applyBorder="1" applyAlignment="1">
      <alignment horizontal="right" vertical="top" wrapText="1"/>
    </xf>
    <xf numFmtId="3" fontId="3" fillId="0" borderId="53" xfId="1" applyNumberFormat="1" applyFont="1" applyFill="1" applyBorder="1" applyAlignment="1">
      <alignment horizontal="right" vertical="top" wrapText="1"/>
    </xf>
    <xf numFmtId="3" fontId="3" fillId="0" borderId="51" xfId="3" applyNumberFormat="1" applyFont="1" applyFill="1" applyBorder="1"/>
    <xf numFmtId="2" fontId="2" fillId="0" borderId="0" xfId="0" applyNumberFormat="1" applyFont="1" applyFill="1" applyAlignment="1">
      <alignment horizontal="center" vertical="top" wrapText="1"/>
    </xf>
    <xf numFmtId="3" fontId="11" fillId="0" borderId="28" xfId="0" applyNumberFormat="1" applyFont="1" applyFill="1" applyBorder="1" applyAlignment="1">
      <alignment horizontal="center" vertical="center"/>
    </xf>
    <xf numFmtId="3" fontId="11" fillId="0" borderId="29" xfId="0" applyNumberFormat="1" applyFont="1" applyFill="1" applyBorder="1" applyAlignment="1">
      <alignment horizontal="center" vertical="center"/>
    </xf>
    <xf numFmtId="3" fontId="11" fillId="0" borderId="30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4" fillId="0" borderId="46" xfId="0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 8" xfId="4"/>
    <cellStyle name="Обычный_апрель 2016 (факт),  п. 6" xfId="1"/>
    <cellStyle name="Обычный_апрель 2017 (прогноз),  п. 6" xfId="2"/>
  </cellStyles>
  <dxfs count="0"/>
  <tableStyles count="0" defaultTableStyle="TableStyleMedium9" defaultPivotStyle="PivotStyleLight16"/>
  <colors>
    <mruColors>
      <color rgb="FFFFFFCC"/>
      <color rgb="FF99FFCC"/>
      <color rgb="FFB7E9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="80" zoomScaleNormal="80" zoomScaleSheetLayoutView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22" sqref="G22"/>
    </sheetView>
  </sheetViews>
  <sheetFormatPr defaultRowHeight="12.75" x14ac:dyDescent="0.2"/>
  <cols>
    <col min="1" max="1" width="22.28515625" style="1" customWidth="1"/>
    <col min="2" max="2" width="24.85546875" style="1" customWidth="1"/>
    <col min="3" max="3" width="11.140625" style="1" customWidth="1"/>
    <col min="4" max="4" width="10.5703125" style="1" customWidth="1"/>
    <col min="5" max="5" width="11.5703125" style="1" customWidth="1"/>
    <col min="6" max="6" width="9.7109375" style="1" customWidth="1"/>
    <col min="7" max="7" width="10.7109375" style="1" customWidth="1"/>
    <col min="8" max="8" width="9.140625" style="1"/>
    <col min="9" max="9" width="11" style="1" customWidth="1"/>
    <col min="10" max="10" width="9.140625" style="1" customWidth="1"/>
    <col min="11" max="16384" width="9.140625" style="1"/>
  </cols>
  <sheetData>
    <row r="1" spans="1:10" ht="66.75" customHeight="1" x14ac:dyDescent="0.2">
      <c r="A1" s="85" t="s">
        <v>33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36" customHeight="1" thickBot="1" x14ac:dyDescent="0.3">
      <c r="A2" s="86" t="s">
        <v>31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34.5" customHeight="1" x14ac:dyDescent="0.2">
      <c r="A3" s="81" t="s">
        <v>0</v>
      </c>
      <c r="B3" s="94" t="s">
        <v>1</v>
      </c>
      <c r="C3" s="96" t="s">
        <v>2</v>
      </c>
      <c r="D3" s="98" t="s">
        <v>8</v>
      </c>
      <c r="E3" s="99"/>
      <c r="F3" s="99"/>
      <c r="G3" s="99"/>
      <c r="H3" s="100"/>
      <c r="I3" s="87" t="s">
        <v>23</v>
      </c>
      <c r="J3" s="88"/>
    </row>
    <row r="4" spans="1:10" ht="13.5" thickBot="1" x14ac:dyDescent="0.25">
      <c r="A4" s="83"/>
      <c r="B4" s="95"/>
      <c r="C4" s="97"/>
      <c r="D4" s="3" t="s">
        <v>3</v>
      </c>
      <c r="E4" s="4" t="s">
        <v>4</v>
      </c>
      <c r="F4" s="4" t="s">
        <v>5</v>
      </c>
      <c r="G4" s="4" t="s">
        <v>6</v>
      </c>
      <c r="H4" s="5" t="s">
        <v>7</v>
      </c>
      <c r="I4" s="89"/>
      <c r="J4" s="90"/>
    </row>
    <row r="5" spans="1:10" ht="17.25" customHeight="1" thickBot="1" x14ac:dyDescent="0.25">
      <c r="A5" s="91" t="s">
        <v>9</v>
      </c>
      <c r="B5" s="92"/>
      <c r="C5" s="92"/>
      <c r="D5" s="92"/>
      <c r="E5" s="92"/>
      <c r="F5" s="92"/>
      <c r="G5" s="92"/>
      <c r="H5" s="92"/>
      <c r="I5" s="92"/>
      <c r="J5" s="93"/>
    </row>
    <row r="6" spans="1:10" ht="12.75" customHeight="1" x14ac:dyDescent="0.2">
      <c r="A6" s="79" t="s">
        <v>16</v>
      </c>
      <c r="B6" s="6" t="s">
        <v>10</v>
      </c>
      <c r="C6" s="7" t="s">
        <v>14</v>
      </c>
      <c r="D6" s="8"/>
      <c r="E6" s="9">
        <v>81</v>
      </c>
      <c r="F6" s="9">
        <v>0</v>
      </c>
      <c r="G6" s="9">
        <v>1120</v>
      </c>
      <c r="H6" s="9">
        <v>23591</v>
      </c>
      <c r="I6" s="10">
        <f>SUM(D6:H6)</f>
        <v>24792</v>
      </c>
      <c r="J6" s="76">
        <f>I6+I7+I8+I9</f>
        <v>206169</v>
      </c>
    </row>
    <row r="7" spans="1:10" x14ac:dyDescent="0.2">
      <c r="A7" s="79"/>
      <c r="B7" s="11" t="s">
        <v>11</v>
      </c>
      <c r="C7" s="12" t="s">
        <v>14</v>
      </c>
      <c r="D7" s="9">
        <v>108</v>
      </c>
      <c r="E7" s="9">
        <v>104418</v>
      </c>
      <c r="F7" s="9">
        <v>1960</v>
      </c>
      <c r="G7" s="9">
        <v>24770</v>
      </c>
      <c r="H7" s="9">
        <v>16649</v>
      </c>
      <c r="I7" s="13">
        <f t="shared" ref="I7:I33" si="0">SUM(D7:H7)</f>
        <v>147905</v>
      </c>
      <c r="J7" s="76"/>
    </row>
    <row r="8" spans="1:10" ht="28.5" customHeight="1" x14ac:dyDescent="0.2">
      <c r="A8" s="79"/>
      <c r="B8" s="11" t="s">
        <v>25</v>
      </c>
      <c r="C8" s="12" t="s">
        <v>14</v>
      </c>
      <c r="D8" s="14"/>
      <c r="E8" s="9">
        <v>33089</v>
      </c>
      <c r="F8" s="15"/>
      <c r="G8" s="15"/>
      <c r="H8" s="16"/>
      <c r="I8" s="13">
        <f t="shared" si="0"/>
        <v>33089</v>
      </c>
      <c r="J8" s="76"/>
    </row>
    <row r="9" spans="1:10" ht="12" customHeight="1" x14ac:dyDescent="0.2">
      <c r="A9" s="79"/>
      <c r="B9" s="11" t="s">
        <v>26</v>
      </c>
      <c r="C9" s="12" t="s">
        <v>14</v>
      </c>
      <c r="D9" s="14"/>
      <c r="E9" s="17">
        <f>SUM(E11:E15)</f>
        <v>383</v>
      </c>
      <c r="F9" s="15"/>
      <c r="G9" s="15"/>
      <c r="H9" s="16"/>
      <c r="I9" s="13">
        <f t="shared" ref="I9" si="1">SUM(D9:H9)</f>
        <v>383</v>
      </c>
      <c r="J9" s="76"/>
    </row>
    <row r="10" spans="1:10" ht="12" customHeight="1" x14ac:dyDescent="0.2">
      <c r="A10" s="79"/>
      <c r="B10" s="18" t="s">
        <v>18</v>
      </c>
      <c r="C10" s="12"/>
      <c r="D10" s="14"/>
      <c r="E10" s="9"/>
      <c r="F10" s="15"/>
      <c r="G10" s="15"/>
      <c r="H10" s="16"/>
      <c r="I10" s="19"/>
      <c r="J10" s="76"/>
    </row>
    <row r="11" spans="1:10" ht="12" customHeight="1" x14ac:dyDescent="0.2">
      <c r="A11" s="79"/>
      <c r="B11" s="20" t="s">
        <v>19</v>
      </c>
      <c r="C11" s="12" t="s">
        <v>14</v>
      </c>
      <c r="D11" s="14"/>
      <c r="E11" s="9">
        <v>110</v>
      </c>
      <c r="F11" s="15"/>
      <c r="G11" s="15"/>
      <c r="H11" s="16"/>
      <c r="I11" s="19">
        <f t="shared" ref="I11:I15" si="2">SUM(D11:H11)</f>
        <v>110</v>
      </c>
      <c r="J11" s="76"/>
    </row>
    <row r="12" spans="1:10" ht="12" customHeight="1" x14ac:dyDescent="0.2">
      <c r="A12" s="79"/>
      <c r="B12" s="20" t="s">
        <v>20</v>
      </c>
      <c r="C12" s="12" t="s">
        <v>14</v>
      </c>
      <c r="D12" s="14"/>
      <c r="E12" s="9">
        <v>149</v>
      </c>
      <c r="F12" s="15"/>
      <c r="G12" s="15"/>
      <c r="H12" s="16"/>
      <c r="I12" s="19">
        <f t="shared" si="2"/>
        <v>149</v>
      </c>
      <c r="J12" s="76"/>
    </row>
    <row r="13" spans="1:10" ht="12" customHeight="1" x14ac:dyDescent="0.2">
      <c r="A13" s="79"/>
      <c r="B13" s="20" t="s">
        <v>28</v>
      </c>
      <c r="C13" s="12" t="s">
        <v>14</v>
      </c>
      <c r="D13" s="14"/>
      <c r="E13" s="9">
        <v>19</v>
      </c>
      <c r="F13" s="15"/>
      <c r="G13" s="15"/>
      <c r="H13" s="16"/>
      <c r="I13" s="19">
        <f t="shared" si="2"/>
        <v>19</v>
      </c>
      <c r="J13" s="76"/>
    </row>
    <row r="14" spans="1:10" ht="12" customHeight="1" x14ac:dyDescent="0.2">
      <c r="A14" s="79"/>
      <c r="B14" s="20" t="s">
        <v>22</v>
      </c>
      <c r="C14" s="12" t="s">
        <v>14</v>
      </c>
      <c r="D14" s="14"/>
      <c r="E14" s="9">
        <v>15</v>
      </c>
      <c r="F14" s="15"/>
      <c r="G14" s="15"/>
      <c r="H14" s="16"/>
      <c r="I14" s="19">
        <f t="shared" si="2"/>
        <v>15</v>
      </c>
      <c r="J14" s="76"/>
    </row>
    <row r="15" spans="1:10" ht="12" customHeight="1" thickBot="1" x14ac:dyDescent="0.25">
      <c r="A15" s="80"/>
      <c r="B15" s="21" t="s">
        <v>29</v>
      </c>
      <c r="C15" s="22" t="s">
        <v>14</v>
      </c>
      <c r="D15" s="70"/>
      <c r="E15" s="24">
        <v>90</v>
      </c>
      <c r="F15" s="25"/>
      <c r="G15" s="25"/>
      <c r="H15" s="26"/>
      <c r="I15" s="27">
        <f t="shared" si="2"/>
        <v>90</v>
      </c>
      <c r="J15" s="77"/>
    </row>
    <row r="16" spans="1:10" ht="12.75" customHeight="1" x14ac:dyDescent="0.2">
      <c r="A16" s="78" t="s">
        <v>17</v>
      </c>
      <c r="B16" s="28" t="s">
        <v>10</v>
      </c>
      <c r="C16" s="29" t="s">
        <v>14</v>
      </c>
      <c r="D16" s="68"/>
      <c r="E16" s="69">
        <v>2</v>
      </c>
      <c r="F16" s="69">
        <v>0</v>
      </c>
      <c r="G16" s="9">
        <v>1257</v>
      </c>
      <c r="H16" s="9">
        <v>37517</v>
      </c>
      <c r="I16" s="30">
        <f>SUM(D16:H16)</f>
        <v>38776</v>
      </c>
      <c r="J16" s="75">
        <f>I16+I17+I18+I19+I24</f>
        <v>111513</v>
      </c>
    </row>
    <row r="17" spans="1:10" x14ac:dyDescent="0.2">
      <c r="A17" s="79"/>
      <c r="B17" s="11" t="s">
        <v>11</v>
      </c>
      <c r="C17" s="12" t="s">
        <v>14</v>
      </c>
      <c r="D17" s="9"/>
      <c r="E17" s="9">
        <v>848</v>
      </c>
      <c r="F17" s="9">
        <v>101</v>
      </c>
      <c r="G17" s="9">
        <v>35751</v>
      </c>
      <c r="H17" s="9">
        <v>19540</v>
      </c>
      <c r="I17" s="13">
        <f t="shared" si="0"/>
        <v>56240</v>
      </c>
      <c r="J17" s="76"/>
    </row>
    <row r="18" spans="1:10" ht="28.5" customHeight="1" x14ac:dyDescent="0.2">
      <c r="A18" s="79"/>
      <c r="B18" s="11" t="s">
        <v>30</v>
      </c>
      <c r="C18" s="12" t="s">
        <v>14</v>
      </c>
      <c r="D18" s="14"/>
      <c r="E18" s="9">
        <v>16402</v>
      </c>
      <c r="F18" s="15"/>
      <c r="G18" s="15"/>
      <c r="H18" s="16"/>
      <c r="I18" s="13">
        <f>SUM(D18:H18)</f>
        <v>16402</v>
      </c>
      <c r="J18" s="76"/>
    </row>
    <row r="19" spans="1:10" x14ac:dyDescent="0.2">
      <c r="A19" s="79"/>
      <c r="B19" s="11" t="s">
        <v>26</v>
      </c>
      <c r="C19" s="12" t="s">
        <v>14</v>
      </c>
      <c r="D19" s="14"/>
      <c r="E19" s="17">
        <f>SUM(E21:E23)</f>
        <v>92</v>
      </c>
      <c r="F19" s="15"/>
      <c r="G19" s="15"/>
      <c r="H19" s="16"/>
      <c r="I19" s="13">
        <f t="shared" si="0"/>
        <v>92</v>
      </c>
      <c r="J19" s="76"/>
    </row>
    <row r="20" spans="1:10" x14ac:dyDescent="0.2">
      <c r="A20" s="79"/>
      <c r="B20" s="18" t="s">
        <v>18</v>
      </c>
      <c r="C20" s="12"/>
      <c r="D20" s="14"/>
      <c r="E20" s="9"/>
      <c r="F20" s="15"/>
      <c r="G20" s="15"/>
      <c r="H20" s="16"/>
      <c r="I20" s="19"/>
      <c r="J20" s="76"/>
    </row>
    <row r="21" spans="1:10" x14ac:dyDescent="0.2">
      <c r="A21" s="79"/>
      <c r="B21" s="20" t="s">
        <v>19</v>
      </c>
      <c r="C21" s="12" t="s">
        <v>14</v>
      </c>
      <c r="D21" s="14"/>
      <c r="E21" s="9">
        <v>53</v>
      </c>
      <c r="F21" s="15"/>
      <c r="G21" s="15"/>
      <c r="H21" s="16"/>
      <c r="I21" s="19">
        <f t="shared" si="0"/>
        <v>53</v>
      </c>
      <c r="J21" s="76"/>
    </row>
    <row r="22" spans="1:10" ht="24.75" customHeight="1" x14ac:dyDescent="0.2">
      <c r="A22" s="79"/>
      <c r="B22" s="20" t="s">
        <v>21</v>
      </c>
      <c r="C22" s="12" t="s">
        <v>14</v>
      </c>
      <c r="D22" s="14"/>
      <c r="E22" s="9">
        <v>8</v>
      </c>
      <c r="F22" s="15"/>
      <c r="G22" s="15"/>
      <c r="H22" s="16"/>
      <c r="I22" s="19">
        <f t="shared" si="0"/>
        <v>8</v>
      </c>
      <c r="J22" s="76"/>
    </row>
    <row r="23" spans="1:10" ht="20.25" customHeight="1" x14ac:dyDescent="0.2">
      <c r="A23" s="79"/>
      <c r="B23" s="20" t="s">
        <v>22</v>
      </c>
      <c r="C23" s="12" t="s">
        <v>14</v>
      </c>
      <c r="D23" s="14"/>
      <c r="E23" s="9">
        <v>31</v>
      </c>
      <c r="F23" s="15"/>
      <c r="G23" s="15"/>
      <c r="H23" s="16"/>
      <c r="I23" s="19">
        <f t="shared" ref="I23" si="3">SUM(D23:H23)</f>
        <v>31</v>
      </c>
      <c r="J23" s="76"/>
    </row>
    <row r="24" spans="1:10" ht="26.25" thickBot="1" x14ac:dyDescent="0.25">
      <c r="A24" s="80"/>
      <c r="B24" s="31" t="s">
        <v>32</v>
      </c>
      <c r="C24" s="32" t="s">
        <v>14</v>
      </c>
      <c r="D24" s="33"/>
      <c r="E24" s="34"/>
      <c r="F24" s="35"/>
      <c r="G24" s="35"/>
      <c r="H24" s="36">
        <v>3</v>
      </c>
      <c r="I24" s="37">
        <f t="shared" si="0"/>
        <v>3</v>
      </c>
      <c r="J24" s="77"/>
    </row>
    <row r="25" spans="1:10" ht="13.5" customHeight="1" x14ac:dyDescent="0.2">
      <c r="A25" s="78" t="s">
        <v>27</v>
      </c>
      <c r="B25" s="28" t="s">
        <v>10</v>
      </c>
      <c r="C25" s="29" t="s">
        <v>14</v>
      </c>
      <c r="D25" s="38"/>
      <c r="E25" s="39"/>
      <c r="F25" s="39"/>
      <c r="G25" s="39"/>
      <c r="H25" s="40"/>
      <c r="I25" s="41">
        <f t="shared" si="0"/>
        <v>0</v>
      </c>
      <c r="J25" s="75">
        <f>I25+I26+I27</f>
        <v>273</v>
      </c>
    </row>
    <row r="26" spans="1:10" x14ac:dyDescent="0.2">
      <c r="A26" s="79"/>
      <c r="B26" s="11" t="s">
        <v>11</v>
      </c>
      <c r="C26" s="12" t="s">
        <v>14</v>
      </c>
      <c r="D26" s="14"/>
      <c r="E26" s="15"/>
      <c r="F26" s="15"/>
      <c r="G26" s="9">
        <v>0</v>
      </c>
      <c r="H26" s="16"/>
      <c r="I26" s="13">
        <f t="shared" si="0"/>
        <v>0</v>
      </c>
      <c r="J26" s="76"/>
    </row>
    <row r="27" spans="1:10" ht="15.75" customHeight="1" thickBot="1" x14ac:dyDescent="0.25">
      <c r="A27" s="80"/>
      <c r="B27" s="42" t="s">
        <v>12</v>
      </c>
      <c r="C27" s="22" t="s">
        <v>14</v>
      </c>
      <c r="D27" s="23"/>
      <c r="E27" s="9">
        <v>273</v>
      </c>
      <c r="F27" s="25"/>
      <c r="G27" s="25"/>
      <c r="H27" s="26"/>
      <c r="I27" s="43">
        <f t="shared" si="0"/>
        <v>273</v>
      </c>
      <c r="J27" s="77"/>
    </row>
    <row r="28" spans="1:10" ht="15" customHeight="1" x14ac:dyDescent="0.2">
      <c r="A28" s="78" t="s">
        <v>15</v>
      </c>
      <c r="B28" s="28" t="s">
        <v>10</v>
      </c>
      <c r="C28" s="29" t="s">
        <v>14</v>
      </c>
      <c r="D28" s="38"/>
      <c r="E28" s="39">
        <v>3</v>
      </c>
      <c r="F28" s="44"/>
      <c r="G28" s="44"/>
      <c r="H28" s="45"/>
      <c r="I28" s="30">
        <f t="shared" si="0"/>
        <v>3</v>
      </c>
      <c r="J28" s="75">
        <f>I28+I29+I30</f>
        <v>435</v>
      </c>
    </row>
    <row r="29" spans="1:10" ht="14.25" customHeight="1" x14ac:dyDescent="0.2">
      <c r="A29" s="79"/>
      <c r="B29" s="11" t="s">
        <v>11</v>
      </c>
      <c r="C29" s="12" t="s">
        <v>14</v>
      </c>
      <c r="D29" s="14"/>
      <c r="E29" s="15">
        <v>432</v>
      </c>
      <c r="F29" s="15"/>
      <c r="G29" s="15"/>
      <c r="H29" s="16"/>
      <c r="I29" s="13">
        <f t="shared" si="0"/>
        <v>432</v>
      </c>
      <c r="J29" s="76"/>
    </row>
    <row r="30" spans="1:10" ht="14.25" customHeight="1" thickBot="1" x14ac:dyDescent="0.25">
      <c r="A30" s="80"/>
      <c r="B30" s="42" t="s">
        <v>12</v>
      </c>
      <c r="C30" s="22" t="s">
        <v>14</v>
      </c>
      <c r="D30" s="23"/>
      <c r="E30" s="25"/>
      <c r="F30" s="25"/>
      <c r="G30" s="25"/>
      <c r="H30" s="26"/>
      <c r="I30" s="27">
        <f t="shared" si="0"/>
        <v>0</v>
      </c>
      <c r="J30" s="77"/>
    </row>
    <row r="31" spans="1:10" ht="16.5" customHeight="1" x14ac:dyDescent="0.2">
      <c r="A31" s="81" t="s">
        <v>13</v>
      </c>
      <c r="B31" s="28" t="s">
        <v>10</v>
      </c>
      <c r="C31" s="29" t="s">
        <v>14</v>
      </c>
      <c r="D31" s="46">
        <f>D6+D16+D28</f>
        <v>0</v>
      </c>
      <c r="E31" s="47">
        <f>E6+E16+E28</f>
        <v>86</v>
      </c>
      <c r="F31" s="47">
        <f>F6+F16+F28</f>
        <v>0</v>
      </c>
      <c r="G31" s="47">
        <f>G6+G16+G28</f>
        <v>2377</v>
      </c>
      <c r="H31" s="48">
        <f>H6+H16+H28</f>
        <v>61108</v>
      </c>
      <c r="I31" s="30">
        <f t="shared" si="0"/>
        <v>63571</v>
      </c>
      <c r="J31" s="72">
        <f>SUM(J6:J30)</f>
        <v>318390</v>
      </c>
    </row>
    <row r="32" spans="1:10" x14ac:dyDescent="0.2">
      <c r="A32" s="82"/>
      <c r="B32" s="11" t="s">
        <v>11</v>
      </c>
      <c r="C32" s="12" t="s">
        <v>14</v>
      </c>
      <c r="D32" s="49">
        <f>D7+D17+D26+D29</f>
        <v>108</v>
      </c>
      <c r="E32" s="50">
        <f>E7+E17+E26+E29</f>
        <v>105698</v>
      </c>
      <c r="F32" s="50">
        <f>F7+F17+F26+F29</f>
        <v>2061</v>
      </c>
      <c r="G32" s="50">
        <f>G7+G17+G26+G29</f>
        <v>60521</v>
      </c>
      <c r="H32" s="51">
        <f>H7+H17+H26+H29</f>
        <v>36189</v>
      </c>
      <c r="I32" s="13">
        <f t="shared" si="0"/>
        <v>204577</v>
      </c>
      <c r="J32" s="73"/>
    </row>
    <row r="33" spans="1:10" ht="14.25" customHeight="1" x14ac:dyDescent="0.2">
      <c r="A33" s="82"/>
      <c r="B33" s="11" t="s">
        <v>12</v>
      </c>
      <c r="C33" s="52" t="s">
        <v>14</v>
      </c>
      <c r="D33" s="53">
        <f>D8+D9+D18+D19+D27</f>
        <v>0</v>
      </c>
      <c r="E33" s="54">
        <f>E8+E9+E18+E19+E27</f>
        <v>50239</v>
      </c>
      <c r="F33" s="54">
        <f>F8+F9+F18+F19+F27</f>
        <v>0</v>
      </c>
      <c r="G33" s="54">
        <f>G8+G9+G18+G19+G27</f>
        <v>0</v>
      </c>
      <c r="H33" s="55">
        <f>H8+H9+H18+H19+H27</f>
        <v>0</v>
      </c>
      <c r="I33" s="56">
        <f t="shared" si="0"/>
        <v>50239</v>
      </c>
      <c r="J33" s="73"/>
    </row>
    <row r="34" spans="1:10" ht="25.5" customHeight="1" thickBot="1" x14ac:dyDescent="0.25">
      <c r="A34" s="83"/>
      <c r="B34" s="31" t="s">
        <v>32</v>
      </c>
      <c r="C34" s="22" t="s">
        <v>14</v>
      </c>
      <c r="D34" s="57"/>
      <c r="E34" s="58"/>
      <c r="F34" s="59"/>
      <c r="G34" s="59"/>
      <c r="H34" s="60">
        <f>H24</f>
        <v>3</v>
      </c>
      <c r="I34" s="27">
        <f t="shared" ref="I34" si="4">SUM(D34:H34)</f>
        <v>3</v>
      </c>
      <c r="J34" s="74"/>
    </row>
    <row r="35" spans="1:10" ht="13.5" thickBot="1" x14ac:dyDescent="0.25">
      <c r="A35" s="84"/>
      <c r="B35" s="61" t="s">
        <v>24</v>
      </c>
      <c r="C35" s="62" t="s">
        <v>14</v>
      </c>
      <c r="D35" s="63">
        <f>SUM(D31:D33)</f>
        <v>108</v>
      </c>
      <c r="E35" s="64">
        <f>SUM(E31:E33)</f>
        <v>156023</v>
      </c>
      <c r="F35" s="64">
        <f>SUM(F31:F33)</f>
        <v>2061</v>
      </c>
      <c r="G35" s="64">
        <f>SUM(G31:G33)</f>
        <v>62898</v>
      </c>
      <c r="H35" s="65">
        <f>SUM(H31:H33)</f>
        <v>97297</v>
      </c>
      <c r="I35" s="66">
        <f>SUM(I31:I34)</f>
        <v>318390</v>
      </c>
      <c r="J35" s="67"/>
    </row>
    <row r="37" spans="1:10" ht="46.5" customHeight="1" x14ac:dyDescent="0.2">
      <c r="A37" s="71" t="s">
        <v>34</v>
      </c>
      <c r="B37" s="71"/>
      <c r="C37" s="71"/>
      <c r="D37" s="71"/>
      <c r="E37" s="71"/>
      <c r="F37" s="71"/>
      <c r="G37" s="71"/>
      <c r="H37" s="71"/>
      <c r="I37" s="71"/>
      <c r="J37" s="71"/>
    </row>
    <row r="39" spans="1:10" x14ac:dyDescent="0.2">
      <c r="E39" s="2"/>
    </row>
  </sheetData>
  <mergeCells count="19">
    <mergeCell ref="A1:J1"/>
    <mergeCell ref="A2:J2"/>
    <mergeCell ref="J6:J15"/>
    <mergeCell ref="I3:J4"/>
    <mergeCell ref="A5:J5"/>
    <mergeCell ref="A3:A4"/>
    <mergeCell ref="B3:B4"/>
    <mergeCell ref="C3:C4"/>
    <mergeCell ref="D3:H3"/>
    <mergeCell ref="A6:A15"/>
    <mergeCell ref="A37:J37"/>
    <mergeCell ref="J31:J34"/>
    <mergeCell ref="J28:J30"/>
    <mergeCell ref="J16:J24"/>
    <mergeCell ref="J25:J27"/>
    <mergeCell ref="A25:A27"/>
    <mergeCell ref="A28:A30"/>
    <mergeCell ref="A31:A35"/>
    <mergeCell ref="A16:A24"/>
  </mergeCells>
  <pageMargins left="0.74803149606299213" right="0.15748031496062992" top="0.98425196850393704" bottom="0.98425196850393704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2021 (прогноз)</vt:lpstr>
      <vt:lpstr>'март 2021 (прогноз)'!Область_печати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Формалюк Елена Аркадьевна</cp:lastModifiedBy>
  <cp:lastPrinted>2021-04-12T12:31:06Z</cp:lastPrinted>
  <dcterms:created xsi:type="dcterms:W3CDTF">1996-10-08T23:32:33Z</dcterms:created>
  <dcterms:modified xsi:type="dcterms:W3CDTF">2021-04-12T12:31:23Z</dcterms:modified>
</cp:coreProperties>
</file>