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4400" yWindow="-15" windowWidth="14445" windowHeight="12930"/>
  </bookViews>
  <sheets>
    <sheet name="Прил.1 Кап вложения" sheetId="19" r:id="rId1"/>
    <sheet name="ИП 2017" sheetId="17" state="hidden" r:id="rId2"/>
  </sheets>
  <definedNames>
    <definedName name="з4" localSheetId="0">#REF!</definedName>
    <definedName name="з4">#REF!</definedName>
    <definedName name="_xlnm.Print_Titles" localSheetId="0">'Прил.1 Кап вложения'!$6:$6</definedName>
    <definedName name="_xlnm.Print_Area" localSheetId="1">'ИП 2017'!$A$7:$U$38</definedName>
    <definedName name="_xlnm.Print_Area" localSheetId="0">'Прил.1 Кап вложения'!$A$1:$P$45</definedName>
  </definedNames>
  <calcPr calcId="125725"/>
</workbook>
</file>

<file path=xl/calcChain.xml><?xml version="1.0" encoding="utf-8"?>
<calcChain xmlns="http://schemas.openxmlformats.org/spreadsheetml/2006/main">
  <c r="I13" i="19"/>
  <c r="H13"/>
  <c r="K17"/>
  <c r="M13" l="1"/>
  <c r="P13" s="1"/>
  <c r="P32"/>
  <c r="N32"/>
  <c r="M32"/>
  <c r="K32"/>
  <c r="P21"/>
  <c r="M21"/>
  <c r="K21"/>
  <c r="O31"/>
  <c r="P31"/>
  <c r="N31"/>
  <c r="L31"/>
  <c r="M31"/>
  <c r="M20" s="1"/>
  <c r="K31"/>
  <c r="O29"/>
  <c r="O30"/>
  <c r="O28"/>
  <c r="N23"/>
  <c r="N24"/>
  <c r="N22"/>
  <c r="O16"/>
  <c r="P16"/>
  <c r="O17"/>
  <c r="P17"/>
  <c r="N17"/>
  <c r="N16"/>
  <c r="N13"/>
  <c r="N11"/>
  <c r="L29"/>
  <c r="L30"/>
  <c r="L28"/>
  <c r="L23"/>
  <c r="L24"/>
  <c r="L22"/>
  <c r="L16"/>
  <c r="M16"/>
  <c r="L17"/>
  <c r="M17"/>
  <c r="K16"/>
  <c r="K13"/>
  <c r="K11"/>
  <c r="I35"/>
  <c r="O35" s="1"/>
  <c r="I34"/>
  <c r="O34" s="1"/>
  <c r="O32" s="1"/>
  <c r="I36"/>
  <c r="O36" s="1"/>
  <c r="K20" l="1"/>
  <c r="O21"/>
  <c r="P20"/>
  <c r="O20"/>
  <c r="L21"/>
  <c r="N21"/>
  <c r="N20" s="1"/>
  <c r="L36"/>
  <c r="L34"/>
  <c r="L35"/>
  <c r="F35"/>
  <c r="F36"/>
  <c r="F34"/>
  <c r="F25"/>
  <c r="F26"/>
  <c r="F27"/>
  <c r="F28"/>
  <c r="F29"/>
  <c r="F30"/>
  <c r="J32"/>
  <c r="I32"/>
  <c r="H32"/>
  <c r="J21"/>
  <c r="I21"/>
  <c r="H21"/>
  <c r="L32" l="1"/>
  <c r="L20" s="1"/>
  <c r="P18"/>
  <c r="O18"/>
  <c r="N18"/>
  <c r="P15"/>
  <c r="O15"/>
  <c r="N15"/>
  <c r="P12"/>
  <c r="P10"/>
  <c r="O10"/>
  <c r="N10"/>
  <c r="F33"/>
  <c r="F37"/>
  <c r="O38"/>
  <c r="P9" l="1"/>
  <c r="N12"/>
  <c r="N9" s="1"/>
  <c r="J38"/>
  <c r="I38"/>
  <c r="L38"/>
  <c r="H38"/>
  <c r="Q39"/>
  <c r="F32"/>
  <c r="F24"/>
  <c r="F23"/>
  <c r="F22"/>
  <c r="J20"/>
  <c r="I20"/>
  <c r="H20"/>
  <c r="M18"/>
  <c r="L18"/>
  <c r="K18"/>
  <c r="J18"/>
  <c r="I18"/>
  <c r="H18"/>
  <c r="F18"/>
  <c r="F17"/>
  <c r="F16"/>
  <c r="M15"/>
  <c r="L15"/>
  <c r="K15"/>
  <c r="J15"/>
  <c r="I15"/>
  <c r="H15"/>
  <c r="Q13"/>
  <c r="L13"/>
  <c r="O13" s="1"/>
  <c r="O12" s="1"/>
  <c r="O9" s="1"/>
  <c r="O8" s="1"/>
  <c r="F13"/>
  <c r="Q12"/>
  <c r="M12"/>
  <c r="L12"/>
  <c r="K12"/>
  <c r="J12"/>
  <c r="I12"/>
  <c r="H12"/>
  <c r="Q11"/>
  <c r="Q15" s="1"/>
  <c r="F11"/>
  <c r="F10" s="1"/>
  <c r="M10"/>
  <c r="L10"/>
  <c r="K10"/>
  <c r="J10"/>
  <c r="I10"/>
  <c r="H10"/>
  <c r="H9" s="1"/>
  <c r="I35" i="17"/>
  <c r="O35" s="1"/>
  <c r="N35" s="1"/>
  <c r="I34"/>
  <c r="I33"/>
  <c r="I32"/>
  <c r="I31"/>
  <c r="I30"/>
  <c r="I29"/>
  <c r="D29"/>
  <c r="L26"/>
  <c r="L21" s="1"/>
  <c r="I28"/>
  <c r="D28" s="1"/>
  <c r="I27"/>
  <c r="D27" s="1"/>
  <c r="M26"/>
  <c r="K26"/>
  <c r="J26"/>
  <c r="I26"/>
  <c r="D26" s="1"/>
  <c r="D25" s="1"/>
  <c r="I25"/>
  <c r="H25"/>
  <c r="G25"/>
  <c r="F25"/>
  <c r="E25"/>
  <c r="I24"/>
  <c r="D24"/>
  <c r="M23"/>
  <c r="L23"/>
  <c r="K23"/>
  <c r="J23"/>
  <c r="I23"/>
  <c r="D23"/>
  <c r="N22"/>
  <c r="I22"/>
  <c r="H22"/>
  <c r="H21" s="1"/>
  <c r="G22"/>
  <c r="F22"/>
  <c r="F21" s="1"/>
  <c r="E22"/>
  <c r="D22"/>
  <c r="D21" s="1"/>
  <c r="P21"/>
  <c r="M21"/>
  <c r="K21"/>
  <c r="J21"/>
  <c r="I21"/>
  <c r="G21"/>
  <c r="E21"/>
  <c r="F38" i="19" l="1"/>
  <c r="L9"/>
  <c r="L8" s="1"/>
  <c r="K9"/>
  <c r="M9"/>
  <c r="N38"/>
  <c r="N8" s="1"/>
  <c r="K38"/>
  <c r="P38"/>
  <c r="P8" s="1"/>
  <c r="M38"/>
  <c r="F21"/>
  <c r="F20" s="1"/>
  <c r="H8"/>
  <c r="I9"/>
  <c r="I8" s="1"/>
  <c r="F12"/>
  <c r="J9"/>
  <c r="J8" s="1"/>
  <c r="F15"/>
  <c r="O26" i="17"/>
  <c r="D35"/>
  <c r="M8" i="19" l="1"/>
  <c r="K8"/>
  <c r="F9"/>
  <c r="F8" s="1"/>
  <c r="N26" i="17"/>
  <c r="N21" s="1"/>
  <c r="O21"/>
</calcChain>
</file>

<file path=xl/sharedStrings.xml><?xml version="1.0" encoding="utf-8"?>
<sst xmlns="http://schemas.openxmlformats.org/spreadsheetml/2006/main" count="176" uniqueCount="115">
  <si>
    <t>Ед. изм.</t>
  </si>
  <si>
    <t>1.1.</t>
  </si>
  <si>
    <t>1.1.1.</t>
  </si>
  <si>
    <t>1.2.</t>
  </si>
  <si>
    <t>Профильные объекты, в т.ч.:</t>
  </si>
  <si>
    <t>Амортизация</t>
  </si>
  <si>
    <t>Инвестиции по видам бизнеса, наименование объекта, укрупненная расшифровка по видам работ по объекту</t>
  </si>
  <si>
    <t>Прочие объекты электроэнергетики</t>
  </si>
  <si>
    <t>ПИР для строительства будущих лет</t>
  </si>
  <si>
    <t xml:space="preserve">Оборудование, не входящее в сметы строек </t>
  </si>
  <si>
    <t>т.руб.</t>
  </si>
  <si>
    <t>1.3.</t>
  </si>
  <si>
    <t>1.2.1.</t>
  </si>
  <si>
    <t>1.4.</t>
  </si>
  <si>
    <t>1.4.1</t>
  </si>
  <si>
    <t>2.1.</t>
  </si>
  <si>
    <t>2.1.1</t>
  </si>
  <si>
    <t>2.1.2</t>
  </si>
  <si>
    <t>2.1.3</t>
  </si>
  <si>
    <t>2.1.4</t>
  </si>
  <si>
    <t>2.2.</t>
  </si>
  <si>
    <t>2.3.</t>
  </si>
  <si>
    <t>2.4.</t>
  </si>
  <si>
    <t>1.3.1</t>
  </si>
  <si>
    <t>1.3.2</t>
  </si>
  <si>
    <t>2.3.1</t>
  </si>
  <si>
    <t>Оборудование, не входящее в сметы строек, в т.ч.:</t>
  </si>
  <si>
    <t xml:space="preserve">Техническое перевооружение и реконструкция, в т.ч.: </t>
  </si>
  <si>
    <t>Новое строительство и расширение, в т.ч.:</t>
  </si>
  <si>
    <t>ПИР для строительства будущих лет, в т.ч.:</t>
  </si>
  <si>
    <t>Капитальные вложения в строительство непроизводственной сферы, в т.ч.:</t>
  </si>
  <si>
    <t>Итого, по всему ПАО "ТНС энерго Марий Эл"</t>
  </si>
  <si>
    <t xml:space="preserve">Заместитель генерального директора </t>
  </si>
  <si>
    <t xml:space="preserve">по экономике и финансам ПАО "ТНС энерго Марий Эл"                                   А.В. Шалиткин     </t>
  </si>
  <si>
    <t>Начальник административно-хозяйственного отдела                                        Л.М. Бердинская</t>
  </si>
  <si>
    <t xml:space="preserve"> УТВЕРЖДАЮ</t>
  </si>
  <si>
    <t xml:space="preserve">                        Исполнительный директор</t>
  </si>
  <si>
    <t xml:space="preserve"> ОАО "Энергосбыт Ростовэнерго"</t>
  </si>
  <si>
    <t xml:space="preserve">        Инвестиционная программа (корректировка)</t>
  </si>
  <si>
    <t xml:space="preserve"> ________________ С.А.Архипов</t>
  </si>
  <si>
    <t>производственного развития</t>
  </si>
  <si>
    <t>"____" ____________ 2006г.</t>
  </si>
  <si>
    <t xml:space="preserve">            ОАО "Энергосбыт Ростовэнерго"       на       2006 год                                             </t>
  </si>
  <si>
    <t xml:space="preserve">   Инвестиционная программа производственного развития</t>
  </si>
  <si>
    <t>тыс. руб.</t>
  </si>
  <si>
    <t xml:space="preserve">Незав.    </t>
  </si>
  <si>
    <t>Основные фонды</t>
  </si>
  <si>
    <t xml:space="preserve">Капвложения </t>
  </si>
  <si>
    <t xml:space="preserve"> из них по источникам финансирования</t>
  </si>
  <si>
    <t xml:space="preserve">      </t>
  </si>
  <si>
    <t>СМР</t>
  </si>
  <si>
    <t>Наименование</t>
  </si>
  <si>
    <t>стр-во</t>
  </si>
  <si>
    <t xml:space="preserve"> в т.ч. по кварталам</t>
  </si>
  <si>
    <t xml:space="preserve">              в том числе</t>
  </si>
  <si>
    <t>в т.ч. по кварталам</t>
  </si>
  <si>
    <t>объекта</t>
  </si>
  <si>
    <t xml:space="preserve">на </t>
  </si>
  <si>
    <t>I</t>
  </si>
  <si>
    <t>II</t>
  </si>
  <si>
    <t>III</t>
  </si>
  <si>
    <t>IV</t>
  </si>
  <si>
    <t>Прибыль и др. источники</t>
  </si>
  <si>
    <t>год</t>
  </si>
  <si>
    <t xml:space="preserve">2. Приобретение оборудования, не требующего монтажа, в том числе:                           </t>
  </si>
  <si>
    <t>3. Прочее, в том числе:</t>
  </si>
  <si>
    <t xml:space="preserve">  4. Приобретение автотранспорта для перевозки мобильных бригад - 9 шт.</t>
  </si>
  <si>
    <t xml:space="preserve">ПАО "ТНс энерго Марий Эл" всего:     </t>
  </si>
  <si>
    <t>01.01.17г.</t>
  </si>
  <si>
    <t xml:space="preserve">                                               ПАО "ТНС энерго Марий Эл"      на       2017 год                                             </t>
  </si>
  <si>
    <t xml:space="preserve">1. Покупка помещений для </t>
  </si>
  <si>
    <t>Приобретение помещения для организации ЦОК в пгт. Медведево</t>
  </si>
  <si>
    <t>Приобретение помещения для организации ЦОК  в пгт. Параньга</t>
  </si>
  <si>
    <t>2.1.5</t>
  </si>
  <si>
    <t>2.1.6</t>
  </si>
  <si>
    <t>Серверное оборудование</t>
  </si>
  <si>
    <t>Манюшкин или Канашин - смета + ПЗ  о необходимости</t>
  </si>
  <si>
    <t>Васильев - ПЗ  о необходимости</t>
  </si>
  <si>
    <t>площадь*цена за кв.м</t>
  </si>
  <si>
    <t>2017 г.</t>
  </si>
  <si>
    <t>2018 г.</t>
  </si>
  <si>
    <t>2019 г.</t>
  </si>
  <si>
    <t xml:space="preserve">Ввод основ. фондов      </t>
  </si>
  <si>
    <t xml:space="preserve">Начало финансирования проекта </t>
  </si>
  <si>
    <t xml:space="preserve">План финансирования проекта </t>
  </si>
  <si>
    <t xml:space="preserve">1. Освоение капитальных вложений пообъектно </t>
  </si>
  <si>
    <t>План в тек. ценах без НДС</t>
  </si>
  <si>
    <t>2.1.7</t>
  </si>
  <si>
    <t>2.1.8</t>
  </si>
  <si>
    <t>2.1.9</t>
  </si>
  <si>
    <t>Ремонт помещения для организации ЦОК  в пгт. Параньга</t>
  </si>
  <si>
    <t>Ремонт помещения для организации ЦОК  в пгт. Медведево</t>
  </si>
  <si>
    <t>СКС и система ВЭП  во вновь приобретаемых помещениях для отделений Общества</t>
  </si>
  <si>
    <t>2.3.2</t>
  </si>
  <si>
    <t>Система видеонаблюдения во вновь приобретаемых помещениях для отделений Общества</t>
  </si>
  <si>
    <t>2.3.3</t>
  </si>
  <si>
    <t>ОПС во вновь приобретаемых помещениях для отделений Общества</t>
  </si>
  <si>
    <t>Ремонт помещения для организации ЦОК  в заречной части г.Йошкар-Олы</t>
  </si>
  <si>
    <t>Приобретение помещения для организации ЦОК в заречной части г.Йошкар-Олы</t>
  </si>
  <si>
    <t>3.1.</t>
  </si>
  <si>
    <t xml:space="preserve">Приобретение автотранспорта </t>
  </si>
  <si>
    <t>Год начала</t>
  </si>
  <si>
    <t>Год окончания</t>
  </si>
  <si>
    <t>Полная стоимость проекта</t>
  </si>
  <si>
    <t xml:space="preserve">Установка системы пожаротушения </t>
  </si>
  <si>
    <t xml:space="preserve">Сроки реализации </t>
  </si>
  <si>
    <t>Оборудование для приведения помещений ЦОК к стандартам</t>
  </si>
  <si>
    <t>Источники финансирования</t>
  </si>
  <si>
    <t>амортизация</t>
  </si>
  <si>
    <t xml:space="preserve">«Приобретение основных средств в целях соблюдения требований Стандарта обслуживания потребителей» </t>
  </si>
  <si>
    <t>Инвестиционная программа ПАО "ТНС энерго Марий Эл" на 2017-2019 гг. (проект)</t>
  </si>
  <si>
    <t xml:space="preserve">Согласовано
Заместитель генерального директора 
ПАО ГК "ТНС энерго"- управляющий директор
ПАО "ТНС энерго Марий Эл"                  
_______________________Е.Д. Вахитова
</t>
  </si>
  <si>
    <t>прибыль</t>
  </si>
  <si>
    <t xml:space="preserve">прибыль </t>
  </si>
  <si>
    <t xml:space="preserve">Утверждена
Решением Совета директоров
ПАО "ТНС энерго Марий Эл"                                                    Протокол № 204-с/16 от30.03.2016 г. 
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</si>
</sst>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;[Red]#,##0"/>
    <numFmt numFmtId="166" formatCode="#,##0.0;[Red]#,##0.0"/>
  </numFmts>
  <fonts count="56">
    <font>
      <sz val="10"/>
      <name val="Arial Cyr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u/>
      <sz val="8"/>
      <name val="Arial Cyr"/>
      <charset val="204"/>
    </font>
    <font>
      <b/>
      <u/>
      <sz val="10"/>
      <color indexed="10"/>
      <name val="Arial Cyr"/>
      <charset val="204"/>
    </font>
    <font>
      <b/>
      <u/>
      <sz val="10"/>
      <name val="Arial Cyr"/>
      <charset val="204"/>
    </font>
    <font>
      <u/>
      <sz val="8"/>
      <color indexed="10"/>
      <name val="Arial Cyr"/>
      <charset val="204"/>
    </font>
    <font>
      <u/>
      <sz val="8"/>
      <color indexed="19"/>
      <name val="Arial Cyr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18"/>
      <color indexed="10"/>
      <name val="Arial"/>
      <family val="2"/>
      <charset val="204"/>
    </font>
    <font>
      <b/>
      <sz val="24"/>
      <name val="Arial"/>
      <family val="2"/>
      <charset val="204"/>
    </font>
    <font>
      <b/>
      <sz val="18"/>
      <name val="Arial"/>
      <family val="2"/>
      <charset val="204"/>
    </font>
    <font>
      <b/>
      <i/>
      <sz val="24"/>
      <name val="Arial"/>
      <family val="2"/>
      <charset val="204"/>
    </font>
    <font>
      <sz val="10"/>
      <name val="Arial"/>
      <family val="2"/>
      <charset val="204"/>
    </font>
    <font>
      <b/>
      <sz val="22"/>
      <name val="Arial"/>
      <family val="2"/>
      <charset val="204"/>
    </font>
    <font>
      <b/>
      <i/>
      <sz val="26"/>
      <name val="Arial"/>
      <family val="2"/>
      <charset val="204"/>
    </font>
    <font>
      <b/>
      <sz val="18"/>
      <color indexed="10"/>
      <name val="Arial"/>
      <family val="2"/>
      <charset val="204"/>
    </font>
    <font>
      <sz val="14"/>
      <name val="Arial"/>
      <family val="2"/>
      <charset val="204"/>
    </font>
    <font>
      <b/>
      <i/>
      <sz val="22"/>
      <name val="Arial"/>
      <family val="2"/>
      <charset val="204"/>
    </font>
    <font>
      <sz val="12"/>
      <name val="Arial"/>
      <family val="2"/>
      <charset val="204"/>
    </font>
    <font>
      <sz val="14"/>
      <color indexed="10"/>
      <name val="Arial"/>
      <family val="2"/>
      <charset val="204"/>
    </font>
    <font>
      <b/>
      <sz val="20"/>
      <name val="Arial"/>
      <family val="2"/>
      <charset val="204"/>
    </font>
    <font>
      <sz val="24"/>
      <name val="Arial"/>
      <family val="2"/>
      <charset val="204"/>
    </font>
    <font>
      <b/>
      <sz val="14"/>
      <name val="Arial"/>
      <family val="2"/>
      <charset val="204"/>
    </font>
    <font>
      <b/>
      <u/>
      <sz val="14"/>
      <name val="Arial"/>
      <family val="2"/>
      <charset val="204"/>
    </font>
    <font>
      <b/>
      <sz val="12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8"/>
      <name val="Arial"/>
      <family val="2"/>
      <charset val="204"/>
    </font>
    <font>
      <b/>
      <i/>
      <sz val="18"/>
      <color indexed="10"/>
      <name val="Arial"/>
      <family val="2"/>
      <charset val="204"/>
    </font>
    <font>
      <b/>
      <sz val="17"/>
      <name val="Arial"/>
      <family val="2"/>
      <charset val="204"/>
    </font>
    <font>
      <b/>
      <i/>
      <sz val="14"/>
      <name val="Arial"/>
      <family val="2"/>
      <charset val="204"/>
    </font>
    <font>
      <b/>
      <i/>
      <u/>
      <sz val="18"/>
      <name val="Arial"/>
      <family val="2"/>
      <charset val="204"/>
    </font>
    <font>
      <i/>
      <sz val="18"/>
      <name val="Arial"/>
      <family val="2"/>
      <charset val="204"/>
    </font>
    <font>
      <sz val="20"/>
      <name val="Arial"/>
      <family val="2"/>
      <charset val="204"/>
    </font>
    <font>
      <sz val="20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10"/>
      <color rgb="FFFF0000"/>
      <name val="Arial Cyr"/>
      <charset val="204"/>
    </font>
    <font>
      <sz val="10"/>
      <color indexed="10"/>
      <name val="Arial Cyr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>
      <alignment vertical="justify"/>
    </xf>
    <xf numFmtId="0" fontId="22" fillId="0" borderId="0"/>
    <xf numFmtId="0" fontId="1" fillId="0" borderId="0"/>
    <xf numFmtId="0" fontId="1" fillId="0" borderId="0"/>
    <xf numFmtId="0" fontId="30" fillId="0" borderId="0"/>
    <xf numFmtId="0" fontId="1" fillId="0" borderId="0" applyAlignment="0"/>
    <xf numFmtId="0" fontId="1" fillId="0" borderId="0"/>
    <xf numFmtId="0" fontId="13" fillId="0" borderId="0" applyAlignment="0"/>
  </cellStyleXfs>
  <cellXfs count="296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8" fillId="0" borderId="0" xfId="0" applyNumberFormat="1" applyFont="1"/>
    <xf numFmtId="0" fontId="8" fillId="0" borderId="0" xfId="0" applyFont="1"/>
    <xf numFmtId="0" fontId="0" fillId="0" borderId="0" xfId="0" applyFill="1" applyBorder="1"/>
    <xf numFmtId="3" fontId="9" fillId="0" borderId="0" xfId="0" applyNumberFormat="1" applyFont="1"/>
    <xf numFmtId="0" fontId="9" fillId="0" borderId="0" xfId="0" applyFont="1"/>
    <xf numFmtId="3" fontId="10" fillId="0" borderId="0" xfId="0" applyNumberFormat="1" applyFont="1"/>
    <xf numFmtId="0" fontId="10" fillId="0" borderId="0" xfId="0" applyFont="1"/>
    <xf numFmtId="0" fontId="11" fillId="0" borderId="0" xfId="0" applyFont="1" applyBorder="1"/>
    <xf numFmtId="0" fontId="1" fillId="0" borderId="0" xfId="0" applyFont="1"/>
    <xf numFmtId="0" fontId="12" fillId="0" borderId="0" xfId="0" applyFont="1" applyBorder="1"/>
    <xf numFmtId="0" fontId="7" fillId="0" borderId="0" xfId="1" applyFont="1" applyFill="1" applyBorder="1" applyAlignment="1">
      <alignment horizontal="center" textRotation="90" wrapText="1"/>
    </xf>
    <xf numFmtId="0" fontId="6" fillId="0" borderId="0" xfId="1" applyFont="1" applyFill="1" applyBorder="1" applyAlignment="1">
      <alignment vertical="center"/>
    </xf>
    <xf numFmtId="0" fontId="4" fillId="0" borderId="0" xfId="1" applyFont="1" applyFill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3" fontId="16" fillId="0" borderId="1" xfId="1" applyNumberFormat="1" applyFont="1" applyFill="1" applyBorder="1" applyAlignment="1">
      <alignment horizontal="right" vertical="center"/>
    </xf>
    <xf numFmtId="3" fontId="15" fillId="0" borderId="1" xfId="1" applyNumberFormat="1" applyFont="1" applyFill="1" applyBorder="1" applyAlignment="1">
      <alignment horizontal="right" vertical="center"/>
    </xf>
    <xf numFmtId="3" fontId="16" fillId="0" borderId="4" xfId="1" applyNumberFormat="1" applyFont="1" applyFill="1" applyBorder="1" applyAlignment="1">
      <alignment horizontal="right" vertical="center"/>
    </xf>
    <xf numFmtId="3" fontId="15" fillId="0" borderId="4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3" fontId="18" fillId="0" borderId="0" xfId="0" applyNumberFormat="1" applyFont="1"/>
    <xf numFmtId="3" fontId="15" fillId="0" borderId="11" xfId="1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/>
    </xf>
    <xf numFmtId="3" fontId="16" fillId="0" borderId="27" xfId="1" applyNumberFormat="1" applyFont="1" applyFill="1" applyBorder="1" applyAlignment="1">
      <alignment horizontal="right" vertical="center"/>
    </xf>
    <xf numFmtId="3" fontId="15" fillId="0" borderId="39" xfId="1" applyNumberFormat="1" applyFont="1" applyFill="1" applyBorder="1" applyAlignment="1">
      <alignment horizontal="right" vertical="center"/>
    </xf>
    <xf numFmtId="3" fontId="16" fillId="0" borderId="10" xfId="1" applyNumberFormat="1" applyFont="1" applyFill="1" applyBorder="1" applyAlignment="1">
      <alignment horizontal="right" vertical="center"/>
    </xf>
    <xf numFmtId="3" fontId="15" fillId="0" borderId="10" xfId="1" applyNumberFormat="1" applyFont="1" applyFill="1" applyBorder="1" applyAlignment="1">
      <alignment horizontal="right" vertical="center"/>
    </xf>
    <xf numFmtId="0" fontId="21" fillId="0" borderId="0" xfId="0" applyFont="1" applyFill="1"/>
    <xf numFmtId="0" fontId="3" fillId="0" borderId="0" xfId="0" applyFont="1" applyFill="1"/>
    <xf numFmtId="3" fontId="4" fillId="0" borderId="0" xfId="0" applyNumberFormat="1" applyFont="1" applyFill="1"/>
    <xf numFmtId="3" fontId="5" fillId="0" borderId="0" xfId="0" applyNumberFormat="1" applyFont="1" applyFill="1"/>
    <xf numFmtId="0" fontId="17" fillId="0" borderId="0" xfId="0" applyFont="1" applyFill="1"/>
    <xf numFmtId="0" fontId="16" fillId="0" borderId="17" xfId="1" applyFont="1" applyFill="1" applyBorder="1" applyAlignment="1">
      <alignment horizontal="center" vertical="center"/>
    </xf>
    <xf numFmtId="16" fontId="16" fillId="0" borderId="17" xfId="1" applyNumberFormat="1" applyFont="1" applyFill="1" applyBorder="1" applyAlignment="1">
      <alignment horizontal="center" vertical="center"/>
    </xf>
    <xf numFmtId="0" fontId="15" fillId="0" borderId="26" xfId="1" applyNumberFormat="1" applyFont="1" applyFill="1" applyBorder="1" applyAlignment="1">
      <alignment horizontal="center" vertical="center"/>
    </xf>
    <xf numFmtId="0" fontId="16" fillId="0" borderId="17" xfId="1" applyNumberFormat="1" applyFont="1" applyFill="1" applyBorder="1" applyAlignment="1">
      <alignment horizontal="center" vertical="center"/>
    </xf>
    <xf numFmtId="14" fontId="15" fillId="0" borderId="17" xfId="1" applyNumberFormat="1" applyFont="1" applyFill="1" applyBorder="1" applyAlignment="1">
      <alignment horizontal="center" vertical="center"/>
    </xf>
    <xf numFmtId="49" fontId="15" fillId="0" borderId="26" xfId="1" applyNumberFormat="1" applyFont="1" applyFill="1" applyBorder="1" applyAlignment="1">
      <alignment horizontal="center" vertical="center"/>
    </xf>
    <xf numFmtId="0" fontId="16" fillId="0" borderId="30" xfId="1" applyFont="1" applyFill="1" applyBorder="1" applyAlignment="1">
      <alignment horizontal="center" vertical="center"/>
    </xf>
    <xf numFmtId="0" fontId="16" fillId="0" borderId="26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8" fillId="0" borderId="0" xfId="0" applyFont="1" applyFill="1"/>
    <xf numFmtId="3" fontId="18" fillId="0" borderId="0" xfId="0" applyNumberFormat="1" applyFont="1" applyFill="1"/>
    <xf numFmtId="0" fontId="15" fillId="0" borderId="0" xfId="0" applyFont="1" applyFill="1" applyAlignment="1">
      <alignment horizontal="left"/>
    </xf>
    <xf numFmtId="3" fontId="15" fillId="0" borderId="0" xfId="0" applyNumberFormat="1" applyFont="1" applyFill="1" applyAlignment="1">
      <alignment horizontal="left"/>
    </xf>
    <xf numFmtId="0" fontId="15" fillId="0" borderId="0" xfId="0" applyFont="1" applyFill="1"/>
    <xf numFmtId="0" fontId="16" fillId="0" borderId="0" xfId="0" applyFont="1" applyFill="1" applyAlignment="1">
      <alignment horizontal="left"/>
    </xf>
    <xf numFmtId="3" fontId="16" fillId="0" borderId="0" xfId="0" applyNumberFormat="1" applyFont="1" applyFill="1" applyAlignment="1">
      <alignment horizontal="left"/>
    </xf>
    <xf numFmtId="0" fontId="15" fillId="0" borderId="0" xfId="0" applyFont="1" applyFill="1" applyAlignment="1"/>
    <xf numFmtId="0" fontId="0" fillId="0" borderId="0" xfId="0" applyFont="1" applyFill="1"/>
    <xf numFmtId="3" fontId="0" fillId="0" borderId="0" xfId="0" applyNumberFormat="1" applyFont="1" applyFill="1"/>
    <xf numFmtId="0" fontId="15" fillId="0" borderId="3" xfId="4" applyFont="1" applyFill="1" applyBorder="1" applyAlignment="1">
      <alignment vertical="center" wrapText="1"/>
    </xf>
    <xf numFmtId="0" fontId="23" fillId="0" borderId="0" xfId="5" applyFont="1" applyFill="1" applyBorder="1"/>
    <xf numFmtId="3" fontId="24" fillId="0" borderId="0" xfId="5" applyNumberFormat="1" applyFont="1" applyFill="1" applyBorder="1" applyAlignment="1">
      <alignment horizontal="center"/>
    </xf>
    <xf numFmtId="3" fontId="25" fillId="0" borderId="0" xfId="5" applyNumberFormat="1" applyFont="1" applyFill="1" applyBorder="1" applyAlignment="1">
      <alignment horizontal="center"/>
    </xf>
    <xf numFmtId="3" fontId="26" fillId="0" borderId="0" xfId="5" applyNumberFormat="1" applyFont="1" applyFill="1" applyBorder="1" applyAlignment="1">
      <alignment horizontal="center"/>
    </xf>
    <xf numFmtId="0" fontId="25" fillId="0" borderId="0" xfId="5" applyFont="1" applyFill="1" applyBorder="1"/>
    <xf numFmtId="0" fontId="27" fillId="0" borderId="0" xfId="5" applyFont="1" applyFill="1" applyBorder="1"/>
    <xf numFmtId="0" fontId="28" fillId="0" borderId="0" xfId="5" applyFont="1" applyFill="1" applyBorder="1"/>
    <xf numFmtId="0" fontId="29" fillId="0" borderId="0" xfId="5" applyFont="1" applyFill="1" applyBorder="1" applyAlignment="1">
      <alignment horizontal="left" indent="1"/>
    </xf>
    <xf numFmtId="0" fontId="31" fillId="0" borderId="0" xfId="6" applyFont="1" applyFill="1" applyBorder="1" applyAlignment="1">
      <alignment horizontal="left" indent="7"/>
    </xf>
    <xf numFmtId="0" fontId="28" fillId="0" borderId="0" xfId="6" applyFont="1" applyFill="1" applyBorder="1" applyAlignment="1"/>
    <xf numFmtId="3" fontId="28" fillId="0" borderId="0" xfId="5" applyNumberFormat="1" applyFont="1" applyFill="1" applyBorder="1" applyAlignment="1">
      <alignment horizontal="center"/>
    </xf>
    <xf numFmtId="3" fontId="32" fillId="0" borderId="0" xfId="5" applyNumberFormat="1" applyFont="1" applyFill="1" applyBorder="1" applyAlignment="1">
      <alignment horizontal="center" vertical="center"/>
    </xf>
    <xf numFmtId="0" fontId="25" fillId="0" borderId="0" xfId="5" applyFont="1" applyFill="1" applyBorder="1" applyAlignment="1">
      <alignment horizontal="center"/>
    </xf>
    <xf numFmtId="3" fontId="33" fillId="0" borderId="0" xfId="5" applyNumberFormat="1" applyFont="1" applyFill="1" applyBorder="1" applyAlignment="1">
      <alignment horizontal="center"/>
    </xf>
    <xf numFmtId="0" fontId="28" fillId="0" borderId="0" xfId="5" applyFont="1" applyFill="1" applyBorder="1" applyAlignment="1"/>
    <xf numFmtId="0" fontId="34" fillId="0" borderId="0" xfId="5" applyFont="1" applyFill="1" applyBorder="1"/>
    <xf numFmtId="3" fontId="35" fillId="0" borderId="0" xfId="7" applyNumberFormat="1" applyFont="1" applyFill="1" applyBorder="1" applyAlignment="1">
      <alignment horizontal="left"/>
    </xf>
    <xf numFmtId="3" fontId="34" fillId="0" borderId="0" xfId="5" applyNumberFormat="1" applyFont="1" applyFill="1" applyBorder="1" applyAlignment="1">
      <alignment horizontal="center"/>
    </xf>
    <xf numFmtId="0" fontId="30" fillId="0" borderId="0" xfId="5" applyFont="1" applyFill="1" applyBorder="1"/>
    <xf numFmtId="3" fontId="36" fillId="0" borderId="0" xfId="5" applyNumberFormat="1" applyFont="1" applyFill="1" applyBorder="1" applyAlignment="1">
      <alignment horizontal="center"/>
    </xf>
    <xf numFmtId="3" fontId="37" fillId="0" borderId="0" xfId="5" applyNumberFormat="1" applyFont="1" applyFill="1" applyBorder="1" applyAlignment="1">
      <alignment horizontal="center"/>
    </xf>
    <xf numFmtId="3" fontId="38" fillId="0" borderId="0" xfId="5" applyNumberFormat="1" applyFont="1" applyFill="1" applyBorder="1" applyAlignment="1">
      <alignment horizontal="center"/>
    </xf>
    <xf numFmtId="0" fontId="27" fillId="0" borderId="0" xfId="5" applyFont="1" applyFill="1" applyBorder="1" applyAlignment="1"/>
    <xf numFmtId="3" fontId="39" fillId="0" borderId="0" xfId="5" applyNumberFormat="1" applyFont="1" applyFill="1" applyBorder="1" applyAlignment="1">
      <alignment horizontal="center"/>
    </xf>
    <xf numFmtId="0" fontId="38" fillId="0" borderId="0" xfId="6" applyFont="1" applyFill="1" applyBorder="1" applyAlignment="1"/>
    <xf numFmtId="0" fontId="38" fillId="0" borderId="0" xfId="5" applyFont="1" applyFill="1" applyBorder="1"/>
    <xf numFmtId="165" fontId="30" fillId="0" borderId="0" xfId="5" applyNumberFormat="1" applyFont="1" applyFill="1" applyBorder="1"/>
    <xf numFmtId="3" fontId="28" fillId="0" borderId="0" xfId="5" applyNumberFormat="1" applyFont="1" applyFill="1" applyBorder="1" applyAlignment="1"/>
    <xf numFmtId="3" fontId="32" fillId="0" borderId="0" xfId="7" applyNumberFormat="1" applyFont="1" applyFill="1" applyBorder="1" applyAlignment="1">
      <alignment horizontal="center"/>
    </xf>
    <xf numFmtId="3" fontId="23" fillId="0" borderId="0" xfId="7" applyNumberFormat="1" applyFont="1" applyFill="1" applyBorder="1" applyAlignment="1">
      <alignment horizontal="left"/>
    </xf>
    <xf numFmtId="3" fontId="40" fillId="0" borderId="0" xfId="7" applyNumberFormat="1" applyFont="1" applyFill="1" applyBorder="1" applyAlignment="1">
      <alignment horizontal="left"/>
    </xf>
    <xf numFmtId="3" fontId="41" fillId="0" borderId="0" xfId="5" applyNumberFormat="1" applyFont="1" applyFill="1" applyBorder="1" applyAlignment="1">
      <alignment horizontal="center"/>
    </xf>
    <xf numFmtId="3" fontId="42" fillId="0" borderId="0" xfId="5" applyNumberFormat="1" applyFont="1" applyFill="1" applyBorder="1" applyAlignment="1">
      <alignment horizontal="center"/>
    </xf>
    <xf numFmtId="0" fontId="25" fillId="0" borderId="41" xfId="8" applyFont="1" applyFill="1" applyBorder="1"/>
    <xf numFmtId="0" fontId="28" fillId="0" borderId="42" xfId="9" applyFont="1" applyFill="1" applyBorder="1" applyAlignment="1">
      <alignment horizontal="center" vertical="center"/>
    </xf>
    <xf numFmtId="0" fontId="23" fillId="0" borderId="43" xfId="8" applyFont="1" applyFill="1" applyBorder="1" applyAlignment="1">
      <alignment horizontal="center" wrapText="1"/>
    </xf>
    <xf numFmtId="1" fontId="44" fillId="0" borderId="44" xfId="9" applyNumberFormat="1" applyFont="1" applyFill="1" applyBorder="1" applyAlignment="1">
      <alignment horizontal="center" vertical="center"/>
    </xf>
    <xf numFmtId="1" fontId="44" fillId="0" borderId="8" xfId="9" applyNumberFormat="1" applyFont="1" applyFill="1" applyBorder="1" applyAlignment="1">
      <alignment horizontal="left" vertical="center" indent="2"/>
    </xf>
    <xf numFmtId="1" fontId="44" fillId="0" borderId="38" xfId="9" applyNumberFormat="1" applyFont="1" applyFill="1" applyBorder="1" applyAlignment="1">
      <alignment horizontal="center" vertical="center"/>
    </xf>
    <xf numFmtId="1" fontId="44" fillId="0" borderId="9" xfId="9" applyNumberFormat="1" applyFont="1" applyFill="1" applyBorder="1" applyAlignment="1">
      <alignment horizontal="center" vertical="center"/>
    </xf>
    <xf numFmtId="1" fontId="44" fillId="0" borderId="8" xfId="9" applyNumberFormat="1" applyFont="1" applyFill="1" applyBorder="1" applyAlignment="1">
      <alignment horizontal="center" vertical="center"/>
    </xf>
    <xf numFmtId="1" fontId="45" fillId="0" borderId="38" xfId="9" applyNumberFormat="1" applyFont="1" applyFill="1" applyBorder="1" applyAlignment="1">
      <alignment horizontal="left" vertical="center" indent="2"/>
    </xf>
    <xf numFmtId="0" fontId="46" fillId="0" borderId="8" xfId="8" applyFont="1" applyFill="1" applyBorder="1"/>
    <xf numFmtId="1" fontId="28" fillId="0" borderId="38" xfId="9" applyNumberFormat="1" applyFont="1" applyFill="1" applyBorder="1" applyAlignment="1">
      <alignment horizontal="center" vertical="center"/>
    </xf>
    <xf numFmtId="1" fontId="28" fillId="0" borderId="9" xfId="9" applyNumberFormat="1" applyFont="1" applyFill="1" applyBorder="1" applyAlignment="1">
      <alignment horizontal="center" vertical="center"/>
    </xf>
    <xf numFmtId="0" fontId="25" fillId="0" borderId="38" xfId="8" applyFont="1" applyFill="1" applyBorder="1"/>
    <xf numFmtId="0" fontId="28" fillId="0" borderId="38" xfId="8" applyFont="1" applyFill="1" applyBorder="1"/>
    <xf numFmtId="0" fontId="25" fillId="0" borderId="45" xfId="8" applyFont="1" applyFill="1" applyBorder="1"/>
    <xf numFmtId="0" fontId="25" fillId="0" borderId="0" xfId="8" applyFont="1" applyFill="1" applyBorder="1"/>
    <xf numFmtId="1" fontId="43" fillId="0" borderId="36" xfId="9" applyNumberFormat="1" applyFont="1" applyFill="1" applyBorder="1" applyAlignment="1">
      <alignment horizontal="center" vertical="center" wrapText="1"/>
    </xf>
    <xf numFmtId="1" fontId="44" fillId="0" borderId="35" xfId="9" applyNumberFormat="1" applyFont="1" applyFill="1" applyBorder="1" applyAlignment="1">
      <alignment horizontal="center" vertical="center"/>
    </xf>
    <xf numFmtId="1" fontId="44" fillId="0" borderId="3" xfId="9" applyNumberFormat="1" applyFont="1" applyFill="1" applyBorder="1" applyAlignment="1">
      <alignment horizontal="center" vertical="center"/>
    </xf>
    <xf numFmtId="1" fontId="44" fillId="0" borderId="27" xfId="9" applyNumberFormat="1" applyFont="1" applyFill="1" applyBorder="1" applyAlignment="1">
      <alignment horizontal="right" vertical="center"/>
    </xf>
    <xf numFmtId="0" fontId="25" fillId="0" borderId="4" xfId="8" applyFont="1" applyFill="1" applyBorder="1"/>
    <xf numFmtId="1" fontId="44" fillId="0" borderId="3" xfId="9" applyNumberFormat="1" applyFont="1" applyFill="1" applyBorder="1" applyAlignment="1">
      <alignment horizontal="left" vertical="center" indent="3"/>
    </xf>
    <xf numFmtId="1" fontId="44" fillId="0" borderId="35" xfId="9" applyNumberFormat="1" applyFont="1" applyFill="1" applyBorder="1" applyAlignment="1">
      <alignment horizontal="center" vertical="center" wrapText="1"/>
    </xf>
    <xf numFmtId="1" fontId="44" fillId="0" borderId="31" xfId="9" applyNumberFormat="1" applyFont="1" applyFill="1" applyBorder="1" applyAlignment="1">
      <alignment horizontal="center" vertical="center" wrapText="1"/>
    </xf>
    <xf numFmtId="1" fontId="44" fillId="0" borderId="31" xfId="9" applyNumberFormat="1" applyFont="1" applyFill="1" applyBorder="1" applyAlignment="1">
      <alignment horizontal="center" vertical="center"/>
    </xf>
    <xf numFmtId="1" fontId="44" fillId="0" borderId="47" xfId="9" applyNumberFormat="1" applyFont="1" applyFill="1" applyBorder="1" applyAlignment="1">
      <alignment horizontal="center" vertical="center"/>
    </xf>
    <xf numFmtId="0" fontId="25" fillId="0" borderId="48" xfId="8" applyFont="1" applyFill="1" applyBorder="1" applyAlignment="1">
      <alignment vertical="top"/>
    </xf>
    <xf numFmtId="0" fontId="28" fillId="0" borderId="49" xfId="9" applyFont="1" applyFill="1" applyBorder="1" applyAlignment="1">
      <alignment horizontal="center" vertical="top"/>
    </xf>
    <xf numFmtId="1" fontId="43" fillId="0" borderId="50" xfId="9" applyNumberFormat="1" applyFont="1" applyFill="1" applyBorder="1" applyAlignment="1">
      <alignment horizontal="center" vertical="top" wrapText="1"/>
    </xf>
    <xf numFmtId="1" fontId="44" fillId="0" borderId="51" xfId="9" applyNumberFormat="1" applyFont="1" applyFill="1" applyBorder="1" applyAlignment="1">
      <alignment horizontal="center" vertical="top" wrapText="1"/>
    </xf>
    <xf numFmtId="1" fontId="44" fillId="0" borderId="51" xfId="9" applyNumberFormat="1" applyFont="1" applyFill="1" applyBorder="1" applyAlignment="1">
      <alignment horizontal="center"/>
    </xf>
    <xf numFmtId="1" fontId="44" fillId="0" borderId="51" xfId="9" applyNumberFormat="1" applyFont="1" applyFill="1" applyBorder="1" applyAlignment="1">
      <alignment horizontal="center" vertical="center"/>
    </xf>
    <xf numFmtId="1" fontId="44" fillId="0" borderId="28" xfId="9" applyNumberFormat="1" applyFont="1" applyFill="1" applyBorder="1" applyAlignment="1">
      <alignment horizontal="center" vertical="center"/>
    </xf>
    <xf numFmtId="0" fontId="25" fillId="0" borderId="0" xfId="8" applyFont="1" applyFill="1" applyBorder="1" applyAlignment="1">
      <alignment vertical="top"/>
    </xf>
    <xf numFmtId="1" fontId="44" fillId="0" borderId="16" xfId="9" applyNumberFormat="1" applyFont="1" applyFill="1" applyBorder="1" applyAlignment="1">
      <alignment horizontal="center" vertical="center" wrapText="1"/>
    </xf>
    <xf numFmtId="165" fontId="28" fillId="0" borderId="16" xfId="9" applyNumberFormat="1" applyFont="1" applyFill="1" applyBorder="1" applyAlignment="1">
      <alignment horizontal="center" vertical="center" wrapText="1"/>
    </xf>
    <xf numFmtId="166" fontId="28" fillId="0" borderId="16" xfId="9" applyNumberFormat="1" applyFont="1" applyFill="1" applyBorder="1" applyAlignment="1">
      <alignment horizontal="center" vertical="center" wrapText="1"/>
    </xf>
    <xf numFmtId="166" fontId="28" fillId="0" borderId="2" xfId="9" applyNumberFormat="1" applyFont="1" applyFill="1" applyBorder="1" applyAlignment="1">
      <alignment horizontal="center" vertical="center" wrapText="1"/>
    </xf>
    <xf numFmtId="0" fontId="25" fillId="0" borderId="0" xfId="7" applyFont="1" applyFill="1" applyBorder="1"/>
    <xf numFmtId="3" fontId="48" fillId="2" borderId="1" xfId="5" applyNumberFormat="1" applyFont="1" applyFill="1" applyBorder="1" applyAlignment="1">
      <alignment horizontal="center"/>
    </xf>
    <xf numFmtId="1" fontId="28" fillId="2" borderId="1" xfId="5" applyNumberFormat="1" applyFont="1" applyFill="1" applyBorder="1" applyAlignment="1">
      <alignment horizontal="center" vertical="center"/>
    </xf>
    <xf numFmtId="166" fontId="28" fillId="2" borderId="1" xfId="5" applyNumberFormat="1" applyFont="1" applyFill="1" applyBorder="1" applyAlignment="1">
      <alignment horizontal="center" vertical="center"/>
    </xf>
    <xf numFmtId="166" fontId="28" fillId="2" borderId="1" xfId="9" applyNumberFormat="1" applyFont="1" applyFill="1" applyBorder="1" applyAlignment="1">
      <alignment horizontal="center" vertical="center" wrapText="1"/>
    </xf>
    <xf numFmtId="1" fontId="28" fillId="2" borderId="1" xfId="6" applyNumberFormat="1" applyFont="1" applyFill="1" applyBorder="1" applyAlignment="1">
      <alignment horizontal="center" vertical="center"/>
    </xf>
    <xf numFmtId="1" fontId="44" fillId="2" borderId="10" xfId="6" applyNumberFormat="1" applyFont="1" applyFill="1" applyBorder="1" applyAlignment="1">
      <alignment horizontal="center" vertical="center"/>
    </xf>
    <xf numFmtId="3" fontId="48" fillId="0" borderId="1" xfId="5" applyNumberFormat="1" applyFont="1" applyFill="1" applyBorder="1" applyAlignment="1">
      <alignment horizontal="center"/>
    </xf>
    <xf numFmtId="1" fontId="25" fillId="0" borderId="1" xfId="5" applyNumberFormat="1" applyFont="1" applyFill="1" applyBorder="1" applyAlignment="1">
      <alignment horizontal="center" vertical="center"/>
    </xf>
    <xf numFmtId="164" fontId="25" fillId="0" borderId="1" xfId="5" applyNumberFormat="1" applyFont="1" applyFill="1" applyBorder="1" applyAlignment="1">
      <alignment horizontal="center" vertical="center"/>
    </xf>
    <xf numFmtId="166" fontId="28" fillId="0" borderId="1" xfId="5" applyNumberFormat="1" applyFont="1" applyFill="1" applyBorder="1" applyAlignment="1">
      <alignment horizontal="center" vertical="center"/>
    </xf>
    <xf numFmtId="1" fontId="28" fillId="0" borderId="1" xfId="5" applyNumberFormat="1" applyFont="1" applyFill="1" applyBorder="1" applyAlignment="1">
      <alignment horizontal="center" vertical="center"/>
    </xf>
    <xf numFmtId="1" fontId="28" fillId="0" borderId="1" xfId="9" applyNumberFormat="1" applyFont="1" applyFill="1" applyBorder="1" applyAlignment="1">
      <alignment horizontal="center" vertical="center" wrapText="1"/>
    </xf>
    <xf numFmtId="165" fontId="28" fillId="0" borderId="1" xfId="9" applyNumberFormat="1" applyFont="1" applyFill="1" applyBorder="1" applyAlignment="1">
      <alignment horizontal="center" vertical="center" wrapText="1"/>
    </xf>
    <xf numFmtId="1" fontId="28" fillId="0" borderId="10" xfId="5" applyNumberFormat="1" applyFont="1" applyFill="1" applyBorder="1" applyAlignment="1">
      <alignment horizontal="center" vertical="center" wrapText="1"/>
    </xf>
    <xf numFmtId="0" fontId="25" fillId="0" borderId="0" xfId="6" applyNumberFormat="1" applyFont="1" applyFill="1" applyBorder="1" applyAlignment="1">
      <alignment vertical="center"/>
    </xf>
    <xf numFmtId="166" fontId="25" fillId="0" borderId="1" xfId="5" applyNumberFormat="1" applyFont="1" applyFill="1" applyBorder="1" applyAlignment="1">
      <alignment horizontal="center" vertical="center"/>
    </xf>
    <xf numFmtId="1" fontId="25" fillId="0" borderId="1" xfId="9" applyNumberFormat="1" applyFont="1" applyFill="1" applyBorder="1" applyAlignment="1">
      <alignment horizontal="center" vertical="center" wrapText="1"/>
    </xf>
    <xf numFmtId="165" fontId="25" fillId="0" borderId="1" xfId="9" applyNumberFormat="1" applyFont="1" applyFill="1" applyBorder="1" applyAlignment="1">
      <alignment horizontal="center" vertical="center" wrapText="1"/>
    </xf>
    <xf numFmtId="166" fontId="25" fillId="0" borderId="31" xfId="5" applyNumberFormat="1" applyFont="1" applyFill="1" applyBorder="1" applyAlignment="1">
      <alignment horizontal="center" vertical="center"/>
    </xf>
    <xf numFmtId="1" fontId="25" fillId="0" borderId="31" xfId="5" applyNumberFormat="1" applyFont="1" applyFill="1" applyBorder="1" applyAlignment="1">
      <alignment horizontal="center" vertical="center"/>
    </xf>
    <xf numFmtId="1" fontId="28" fillId="0" borderId="47" xfId="5" applyNumberFormat="1" applyFont="1" applyFill="1" applyBorder="1" applyAlignment="1">
      <alignment horizontal="center" vertical="center" wrapText="1"/>
    </xf>
    <xf numFmtId="0" fontId="25" fillId="2" borderId="0" xfId="5" applyFont="1" applyFill="1" applyBorder="1"/>
    <xf numFmtId="1" fontId="25" fillId="2" borderId="1" xfId="5" applyNumberFormat="1" applyFont="1" applyFill="1" applyBorder="1" applyAlignment="1">
      <alignment horizontal="center" vertical="center"/>
    </xf>
    <xf numFmtId="166" fontId="28" fillId="0" borderId="31" xfId="5" applyNumberFormat="1" applyFont="1" applyFill="1" applyBorder="1" applyAlignment="1">
      <alignment horizontal="center" vertical="center"/>
    </xf>
    <xf numFmtId="1" fontId="28" fillId="0" borderId="31" xfId="5" applyNumberFormat="1" applyFont="1" applyFill="1" applyBorder="1" applyAlignment="1">
      <alignment horizontal="center" vertical="center"/>
    </xf>
    <xf numFmtId="1" fontId="28" fillId="0" borderId="31" xfId="5" applyNumberFormat="1" applyFont="1" applyFill="1" applyBorder="1" applyAlignment="1">
      <alignment horizontal="center" vertical="center" wrapText="1"/>
    </xf>
    <xf numFmtId="1" fontId="25" fillId="0" borderId="31" xfId="9" applyNumberFormat="1" applyFont="1" applyFill="1" applyBorder="1" applyAlignment="1">
      <alignment horizontal="center" vertical="center" wrapText="1"/>
    </xf>
    <xf numFmtId="165" fontId="25" fillId="0" borderId="31" xfId="9" applyNumberFormat="1" applyFont="1" applyFill="1" applyBorder="1" applyAlignment="1">
      <alignment horizontal="center" vertical="center" wrapText="1"/>
    </xf>
    <xf numFmtId="0" fontId="25" fillId="2" borderId="0" xfId="6" applyNumberFormat="1" applyFont="1" applyFill="1" applyBorder="1" applyAlignment="1">
      <alignment vertical="center"/>
    </xf>
    <xf numFmtId="3" fontId="25" fillId="0" borderId="1" xfId="5" applyNumberFormat="1" applyFont="1" applyFill="1" applyBorder="1" applyAlignment="1">
      <alignment horizontal="center" vertical="center"/>
    </xf>
    <xf numFmtId="3" fontId="25" fillId="0" borderId="10" xfId="5" applyNumberFormat="1" applyFont="1" applyFill="1" applyBorder="1" applyAlignment="1">
      <alignment horizontal="center" vertical="center" wrapText="1"/>
    </xf>
    <xf numFmtId="3" fontId="48" fillId="2" borderId="31" xfId="5" applyNumberFormat="1" applyFont="1" applyFill="1" applyBorder="1" applyAlignment="1">
      <alignment horizontal="center"/>
    </xf>
    <xf numFmtId="1" fontId="25" fillId="2" borderId="11" xfId="5" applyNumberFormat="1" applyFont="1" applyFill="1" applyBorder="1" applyAlignment="1">
      <alignment horizontal="center" vertical="center"/>
    </xf>
    <xf numFmtId="3" fontId="25" fillId="0" borderId="31" xfId="5" applyNumberFormat="1" applyFont="1" applyFill="1" applyBorder="1" applyAlignment="1">
      <alignment horizontal="center" vertical="center"/>
    </xf>
    <xf numFmtId="3" fontId="25" fillId="0" borderId="47" xfId="5" applyNumberFormat="1" applyFont="1" applyFill="1" applyBorder="1" applyAlignment="1">
      <alignment horizontal="center" vertical="center" wrapText="1"/>
    </xf>
    <xf numFmtId="1" fontId="25" fillId="2" borderId="0" xfId="5" applyNumberFormat="1" applyFont="1" applyFill="1" applyBorder="1" applyAlignment="1">
      <alignment horizontal="center" vertical="center"/>
    </xf>
    <xf numFmtId="3" fontId="39" fillId="0" borderId="1" xfId="5" applyNumberFormat="1" applyFont="1" applyFill="1" applyBorder="1" applyAlignment="1">
      <alignment horizontal="left"/>
    </xf>
    <xf numFmtId="0" fontId="39" fillId="0" borderId="0" xfId="5" applyFont="1" applyFill="1" applyBorder="1"/>
    <xf numFmtId="0" fontId="50" fillId="0" borderId="0" xfId="5" applyFont="1" applyFill="1" applyBorder="1"/>
    <xf numFmtId="3" fontId="39" fillId="0" borderId="31" xfId="5" applyNumberFormat="1" applyFont="1" applyFill="1" applyBorder="1" applyAlignment="1">
      <alignment horizontal="left"/>
    </xf>
    <xf numFmtId="3" fontId="48" fillId="2" borderId="11" xfId="5" applyNumberFormat="1" applyFont="1" applyFill="1" applyBorder="1" applyAlignment="1">
      <alignment horizontal="center"/>
    </xf>
    <xf numFmtId="166" fontId="28" fillId="0" borderId="11" xfId="5" applyNumberFormat="1" applyFont="1" applyFill="1" applyBorder="1" applyAlignment="1">
      <alignment horizontal="center" vertical="center"/>
    </xf>
    <xf numFmtId="166" fontId="25" fillId="0" borderId="11" xfId="5" applyNumberFormat="1" applyFont="1" applyFill="1" applyBorder="1" applyAlignment="1">
      <alignment horizontal="center" vertical="center"/>
    </xf>
    <xf numFmtId="1" fontId="25" fillId="0" borderId="11" xfId="5" applyNumberFormat="1" applyFont="1" applyFill="1" applyBorder="1" applyAlignment="1">
      <alignment horizontal="center" vertical="center"/>
    </xf>
    <xf numFmtId="1" fontId="25" fillId="0" borderId="11" xfId="9" applyNumberFormat="1" applyFont="1" applyFill="1" applyBorder="1" applyAlignment="1">
      <alignment horizontal="center" vertical="center" wrapText="1"/>
    </xf>
    <xf numFmtId="165" fontId="25" fillId="0" borderId="11" xfId="9" applyNumberFormat="1" applyFont="1" applyFill="1" applyBorder="1" applyAlignment="1">
      <alignment horizontal="center" vertical="center" wrapText="1"/>
    </xf>
    <xf numFmtId="1" fontId="28" fillId="0" borderId="13" xfId="5" applyNumberFormat="1" applyFont="1" applyFill="1" applyBorder="1" applyAlignment="1">
      <alignment horizontal="center" vertical="center" wrapText="1"/>
    </xf>
    <xf numFmtId="49" fontId="28" fillId="0" borderId="0" xfId="5" applyNumberFormat="1" applyFont="1" applyFill="1" applyBorder="1" applyAlignment="1">
      <alignment horizontal="left" vertical="top" wrapText="1"/>
    </xf>
    <xf numFmtId="3" fontId="39" fillId="0" borderId="0" xfId="5" applyNumberFormat="1" applyFont="1" applyFill="1" applyBorder="1" applyAlignment="1">
      <alignment horizontal="left"/>
    </xf>
    <xf numFmtId="1" fontId="25" fillId="0" borderId="0" xfId="5" applyNumberFormat="1" applyFont="1" applyFill="1" applyBorder="1" applyAlignment="1">
      <alignment horizontal="center" vertical="center"/>
    </xf>
    <xf numFmtId="3" fontId="25" fillId="0" borderId="0" xfId="5" applyNumberFormat="1" applyFont="1" applyFill="1" applyBorder="1" applyAlignment="1">
      <alignment horizontal="center" vertical="center"/>
    </xf>
    <xf numFmtId="1" fontId="25" fillId="0" borderId="0" xfId="9" applyNumberFormat="1" applyFont="1" applyFill="1" applyBorder="1" applyAlignment="1">
      <alignment horizontal="center" vertical="center" wrapText="1"/>
    </xf>
    <xf numFmtId="165" fontId="25" fillId="0" borderId="0" xfId="9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 applyBorder="1" applyAlignment="1">
      <alignment horizontal="center" vertical="center" wrapText="1"/>
    </xf>
    <xf numFmtId="3" fontId="50" fillId="0" borderId="0" xfId="5" applyNumberFormat="1" applyFont="1" applyFill="1" applyBorder="1" applyAlignment="1">
      <alignment horizontal="center"/>
    </xf>
    <xf numFmtId="1" fontId="50" fillId="0" borderId="0" xfId="5" applyNumberFormat="1" applyFont="1" applyFill="1" applyBorder="1" applyAlignment="1">
      <alignment horizontal="center" vertical="center"/>
    </xf>
    <xf numFmtId="0" fontId="31" fillId="0" borderId="0" xfId="5" applyFont="1" applyFill="1" applyBorder="1"/>
    <xf numFmtId="3" fontId="31" fillId="0" borderId="0" xfId="5" applyNumberFormat="1" applyFont="1" applyFill="1" applyBorder="1" applyAlignment="1">
      <alignment horizontal="center"/>
    </xf>
    <xf numFmtId="0" fontId="36" fillId="0" borderId="0" xfId="5" applyFont="1" applyFill="1" applyBorder="1"/>
    <xf numFmtId="3" fontId="51" fillId="0" borderId="0" xfId="5" applyNumberFormat="1" applyFont="1" applyFill="1" applyBorder="1" applyAlignment="1">
      <alignment horizontal="center"/>
    </xf>
    <xf numFmtId="3" fontId="52" fillId="0" borderId="0" xfId="5" applyNumberFormat="1" applyFont="1" applyFill="1" applyBorder="1" applyAlignment="1">
      <alignment horizontal="center"/>
    </xf>
    <xf numFmtId="0" fontId="53" fillId="0" borderId="0" xfId="0" applyFont="1" applyFill="1" applyBorder="1" applyAlignment="1">
      <alignment wrapText="1"/>
    </xf>
    <xf numFmtId="0" fontId="54" fillId="0" borderId="0" xfId="0" applyFont="1" applyBorder="1" applyAlignment="1">
      <alignment vertical="center"/>
    </xf>
    <xf numFmtId="0" fontId="14" fillId="0" borderId="19" xfId="1" applyFont="1" applyFill="1" applyBorder="1" applyAlignment="1">
      <alignment horizontal="center" vertical="center" wrapText="1"/>
    </xf>
    <xf numFmtId="3" fontId="15" fillId="0" borderId="26" xfId="1" applyNumberFormat="1" applyFont="1" applyFill="1" applyBorder="1" applyAlignment="1">
      <alignment horizontal="right" vertical="center"/>
    </xf>
    <xf numFmtId="3" fontId="16" fillId="0" borderId="26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3" fontId="15" fillId="0" borderId="24" xfId="1" applyNumberFormat="1" applyFont="1" applyFill="1" applyBorder="1" applyAlignment="1">
      <alignment horizontal="right" vertical="center"/>
    </xf>
    <xf numFmtId="3" fontId="15" fillId="0" borderId="40" xfId="1" applyNumberFormat="1" applyFont="1" applyFill="1" applyBorder="1" applyAlignment="1">
      <alignment horizontal="right" vertical="center"/>
    </xf>
    <xf numFmtId="3" fontId="15" fillId="0" borderId="25" xfId="1" applyNumberFormat="1" applyFont="1" applyFill="1" applyBorder="1" applyAlignment="1">
      <alignment horizontal="right" vertical="center"/>
    </xf>
    <xf numFmtId="3" fontId="16" fillId="0" borderId="17" xfId="1" applyNumberFormat="1" applyFont="1" applyFill="1" applyBorder="1" applyAlignment="1">
      <alignment horizontal="right" vertical="center"/>
    </xf>
    <xf numFmtId="3" fontId="15" fillId="0" borderId="17" xfId="1" applyNumberFormat="1" applyFont="1" applyFill="1" applyBorder="1" applyAlignment="1">
      <alignment horizontal="right" vertical="center"/>
    </xf>
    <xf numFmtId="0" fontId="16" fillId="0" borderId="20" xfId="1" applyFont="1" applyFill="1" applyBorder="1" applyAlignment="1">
      <alignment horizontal="left"/>
    </xf>
    <xf numFmtId="0" fontId="16" fillId="0" borderId="3" xfId="1" applyFont="1" applyFill="1" applyBorder="1" applyAlignment="1">
      <alignment horizontal="left" vertical="center" wrapText="1"/>
    </xf>
    <xf numFmtId="0" fontId="16" fillId="0" borderId="54" xfId="1" applyFont="1" applyFill="1" applyBorder="1" applyAlignment="1"/>
    <xf numFmtId="0" fontId="15" fillId="0" borderId="3" xfId="0" applyFont="1" applyFill="1" applyBorder="1" applyAlignment="1">
      <alignment vertical="center" wrapText="1"/>
    </xf>
    <xf numFmtId="0" fontId="16" fillId="0" borderId="20" xfId="1" applyFont="1" applyFill="1" applyBorder="1" applyAlignment="1">
      <alignment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54" xfId="1" applyFont="1" applyFill="1" applyBorder="1" applyAlignment="1">
      <alignment vertical="center" wrapText="1"/>
    </xf>
    <xf numFmtId="0" fontId="15" fillId="0" borderId="3" xfId="0" applyFont="1" applyFill="1" applyBorder="1" applyAlignment="1">
      <alignment wrapText="1"/>
    </xf>
    <xf numFmtId="0" fontId="16" fillId="0" borderId="3" xfId="1" applyFont="1" applyFill="1" applyBorder="1" applyAlignment="1">
      <alignment vertical="center"/>
    </xf>
    <xf numFmtId="0" fontId="16" fillId="0" borderId="20" xfId="1" applyFont="1" applyFill="1" applyBorder="1" applyAlignment="1">
      <alignment horizontal="left" vertical="center" wrapText="1"/>
    </xf>
    <xf numFmtId="0" fontId="16" fillId="0" borderId="54" xfId="1" applyFont="1" applyFill="1" applyBorder="1" applyAlignment="1">
      <alignment horizontal="left" vertical="center"/>
    </xf>
    <xf numFmtId="0" fontId="16" fillId="0" borderId="3" xfId="1" applyFont="1" applyFill="1" applyBorder="1" applyAlignment="1"/>
    <xf numFmtId="0" fontId="15" fillId="0" borderId="12" xfId="0" applyFont="1" applyFill="1" applyBorder="1" applyAlignment="1">
      <alignment horizontal="left" vertical="center" wrapText="1"/>
    </xf>
    <xf numFmtId="3" fontId="15" fillId="0" borderId="17" xfId="1" applyNumberFormat="1" applyFont="1" applyFill="1" applyBorder="1" applyAlignment="1">
      <alignment horizontal="center" vertical="center"/>
    </xf>
    <xf numFmtId="3" fontId="15" fillId="0" borderId="10" xfId="1" applyNumberFormat="1" applyFont="1" applyFill="1" applyBorder="1" applyAlignment="1">
      <alignment horizontal="center" vertical="center"/>
    </xf>
    <xf numFmtId="3" fontId="15" fillId="0" borderId="18" xfId="1" applyNumberFormat="1" applyFont="1" applyFill="1" applyBorder="1" applyAlignment="1">
      <alignment horizontal="center" vertical="center"/>
    </xf>
    <xf numFmtId="3" fontId="15" fillId="0" borderId="13" xfId="1" applyNumberFormat="1" applyFont="1" applyFill="1" applyBorder="1" applyAlignment="1">
      <alignment horizontal="center" vertical="center"/>
    </xf>
    <xf numFmtId="0" fontId="16" fillId="0" borderId="15" xfId="1" applyFont="1" applyFill="1" applyBorder="1" applyAlignment="1">
      <alignment horizontal="center" vertical="center"/>
    </xf>
    <xf numFmtId="3" fontId="15" fillId="0" borderId="15" xfId="1" applyNumberFormat="1" applyFont="1" applyFill="1" applyBorder="1" applyAlignment="1">
      <alignment horizontal="center" vertical="center"/>
    </xf>
    <xf numFmtId="3" fontId="15" fillId="0" borderId="2" xfId="1" applyNumberFormat="1" applyFont="1" applyFill="1" applyBorder="1" applyAlignment="1">
      <alignment horizontal="center" vertical="center"/>
    </xf>
    <xf numFmtId="3" fontId="16" fillId="0" borderId="56" xfId="1" applyNumberFormat="1" applyFont="1" applyFill="1" applyBorder="1" applyAlignment="1">
      <alignment horizontal="right" vertical="center"/>
    </xf>
    <xf numFmtId="3" fontId="16" fillId="0" borderId="23" xfId="1" applyNumberFormat="1" applyFont="1" applyFill="1" applyBorder="1" applyAlignment="1">
      <alignment horizontal="right" vertical="center"/>
    </xf>
    <xf numFmtId="0" fontId="14" fillId="0" borderId="34" xfId="1" applyFont="1" applyFill="1" applyBorder="1" applyAlignment="1">
      <alignment horizontal="center" vertical="center" wrapText="1"/>
    </xf>
    <xf numFmtId="0" fontId="14" fillId="0" borderId="59" xfId="1" applyFont="1" applyFill="1" applyBorder="1" applyAlignment="1">
      <alignment horizontal="center" vertical="center" wrapText="1"/>
    </xf>
    <xf numFmtId="3" fontId="15" fillId="0" borderId="56" xfId="1" applyNumberFormat="1" applyFont="1" applyFill="1" applyBorder="1" applyAlignment="1">
      <alignment horizontal="center" vertical="center"/>
    </xf>
    <xf numFmtId="3" fontId="15" fillId="0" borderId="26" xfId="1" applyNumberFormat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 wrapText="1"/>
    </xf>
    <xf numFmtId="3" fontId="16" fillId="0" borderId="29" xfId="1" applyNumberFormat="1" applyFont="1" applyFill="1" applyBorder="1" applyAlignment="1">
      <alignment horizontal="right" vertical="center"/>
    </xf>
    <xf numFmtId="3" fontId="16" fillId="0" borderId="7" xfId="1" applyNumberFormat="1" applyFont="1" applyFill="1" applyBorder="1" applyAlignment="1">
      <alignment horizontal="right" vertical="center"/>
    </xf>
    <xf numFmtId="3" fontId="15" fillId="0" borderId="21" xfId="1" applyNumberFormat="1" applyFont="1" applyFill="1" applyBorder="1" applyAlignment="1">
      <alignment horizontal="right" vertical="center"/>
    </xf>
    <xf numFmtId="3" fontId="15" fillId="0" borderId="6" xfId="1" applyNumberFormat="1" applyFont="1" applyFill="1" applyBorder="1" applyAlignment="1">
      <alignment horizontal="center" vertical="center"/>
    </xf>
    <xf numFmtId="49" fontId="15" fillId="0" borderId="26" xfId="1" applyNumberFormat="1" applyFont="1" applyBorder="1" applyAlignment="1">
      <alignment horizontal="center" vertical="center"/>
    </xf>
    <xf numFmtId="0" fontId="55" fillId="0" borderId="1" xfId="0" applyFont="1" applyBorder="1" applyAlignment="1">
      <alignment wrapText="1"/>
    </xf>
    <xf numFmtId="0" fontId="14" fillId="0" borderId="58" xfId="1" applyFont="1" applyFill="1" applyBorder="1" applyAlignment="1">
      <alignment horizontal="center" vertical="center" wrapText="1"/>
    </xf>
    <xf numFmtId="0" fontId="14" fillId="0" borderId="32" xfId="1" applyFont="1" applyFill="1" applyBorder="1" applyAlignment="1">
      <alignment horizontal="center" vertical="center" wrapText="1"/>
    </xf>
    <xf numFmtId="16" fontId="16" fillId="0" borderId="18" xfId="1" applyNumberFormat="1" applyFont="1" applyFill="1" applyBorder="1" applyAlignment="1">
      <alignment horizontal="center" vertical="center"/>
    </xf>
    <xf numFmtId="3" fontId="15" fillId="0" borderId="5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15" fillId="0" borderId="21" xfId="1" applyNumberFormat="1" applyFont="1" applyFill="1" applyBorder="1" applyAlignment="1">
      <alignment horizontal="center" vertical="center"/>
    </xf>
    <xf numFmtId="3" fontId="10" fillId="0" borderId="6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9" fillId="0" borderId="0" xfId="0" applyFont="1" applyFill="1" applyBorder="1" applyAlignment="1">
      <alignment horizontal="left" vertical="center" wrapText="1"/>
    </xf>
    <xf numFmtId="0" fontId="14" fillId="0" borderId="61" xfId="1" applyFont="1" applyFill="1" applyBorder="1" applyAlignment="1">
      <alignment horizontal="center" vertical="center" wrapText="1"/>
    </xf>
    <xf numFmtId="0" fontId="14" fillId="0" borderId="62" xfId="1" applyFont="1" applyFill="1" applyBorder="1" applyAlignment="1">
      <alignment horizontal="center" vertical="center" wrapText="1"/>
    </xf>
    <xf numFmtId="0" fontId="14" fillId="0" borderId="32" xfId="1" applyFont="1" applyFill="1" applyBorder="1" applyAlignment="1">
      <alignment horizontal="center" vertical="center" wrapText="1"/>
    </xf>
    <xf numFmtId="0" fontId="14" fillId="0" borderId="33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0" fontId="14" fillId="0" borderId="32" xfId="1" applyFont="1" applyBorder="1" applyAlignment="1">
      <alignment horizontal="center" vertical="center" wrapText="1"/>
    </xf>
    <xf numFmtId="0" fontId="14" fillId="0" borderId="33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15" fillId="0" borderId="57" xfId="1" applyFont="1" applyFill="1" applyBorder="1" applyAlignment="1">
      <alignment horizontal="center"/>
    </xf>
    <xf numFmtId="0" fontId="15" fillId="0" borderId="60" xfId="1" applyFont="1" applyFill="1" applyBorder="1" applyAlignment="1">
      <alignment horizontal="center"/>
    </xf>
    <xf numFmtId="0" fontId="14" fillId="0" borderId="58" xfId="1" applyFont="1" applyFill="1" applyBorder="1" applyAlignment="1">
      <alignment horizontal="center" vertical="center" wrapText="1"/>
    </xf>
    <xf numFmtId="0" fontId="14" fillId="0" borderId="55" xfId="1" applyFont="1" applyFill="1" applyBorder="1" applyAlignment="1">
      <alignment horizontal="center" vertical="center" wrapText="1"/>
    </xf>
    <xf numFmtId="0" fontId="14" fillId="0" borderId="41" xfId="1" applyFont="1" applyFill="1" applyBorder="1" applyAlignment="1">
      <alignment horizontal="center" vertical="center" wrapText="1"/>
    </xf>
    <xf numFmtId="0" fontId="14" fillId="0" borderId="48" xfId="1" applyFont="1" applyFill="1" applyBorder="1" applyAlignment="1">
      <alignment horizontal="center" vertical="center" wrapText="1"/>
    </xf>
    <xf numFmtId="0" fontId="28" fillId="0" borderId="18" xfId="6" applyNumberFormat="1" applyFont="1" applyFill="1" applyBorder="1" applyAlignment="1">
      <alignment horizontal="left" vertical="center" wrapText="1"/>
    </xf>
    <xf numFmtId="0" fontId="28" fillId="0" borderId="11" xfId="6" applyNumberFormat="1" applyFont="1" applyFill="1" applyBorder="1" applyAlignment="1">
      <alignment horizontal="left" vertical="center" wrapText="1"/>
    </xf>
    <xf numFmtId="49" fontId="25" fillId="0" borderId="26" xfId="5" applyNumberFormat="1" applyFont="1" applyFill="1" applyBorder="1" applyAlignment="1">
      <alignment horizontal="left" vertical="top" wrapText="1"/>
    </xf>
    <xf numFmtId="49" fontId="25" fillId="0" borderId="4" xfId="5" applyNumberFormat="1" applyFont="1" applyFill="1" applyBorder="1" applyAlignment="1">
      <alignment horizontal="left" vertical="top" wrapText="1"/>
    </xf>
    <xf numFmtId="0" fontId="25" fillId="0" borderId="26" xfId="6" applyNumberFormat="1" applyFont="1" applyFill="1" applyBorder="1" applyAlignment="1">
      <alignment horizontal="left" vertical="center" wrapText="1"/>
    </xf>
    <xf numFmtId="0" fontId="25" fillId="0" borderId="4" xfId="6" applyNumberFormat="1" applyFont="1" applyFill="1" applyBorder="1" applyAlignment="1">
      <alignment horizontal="left" vertical="center" wrapText="1"/>
    </xf>
    <xf numFmtId="0" fontId="28" fillId="0" borderId="26" xfId="6" applyNumberFormat="1" applyFont="1" applyFill="1" applyBorder="1" applyAlignment="1">
      <alignment horizontal="left" vertical="center" wrapText="1"/>
    </xf>
    <xf numFmtId="0" fontId="28" fillId="0" borderId="4" xfId="6" applyNumberFormat="1" applyFont="1" applyFill="1" applyBorder="1" applyAlignment="1">
      <alignment horizontal="left" vertical="center" wrapText="1"/>
    </xf>
    <xf numFmtId="0" fontId="25" fillId="0" borderId="26" xfId="5" applyFont="1" applyFill="1" applyBorder="1" applyAlignment="1">
      <alignment horizontal="left" vertical="top" wrapText="1"/>
    </xf>
    <xf numFmtId="0" fontId="25" fillId="0" borderId="4" xfId="5" applyFont="1" applyFill="1" applyBorder="1" applyAlignment="1">
      <alignment horizontal="left" vertical="top" wrapText="1"/>
    </xf>
    <xf numFmtId="49" fontId="49" fillId="0" borderId="26" xfId="5" applyNumberFormat="1" applyFont="1" applyFill="1" applyBorder="1" applyAlignment="1">
      <alignment horizontal="left" vertical="top" wrapText="1"/>
    </xf>
    <xf numFmtId="49" fontId="49" fillId="0" borderId="4" xfId="5" applyNumberFormat="1" applyFont="1" applyFill="1" applyBorder="1" applyAlignment="1">
      <alignment horizontal="left" vertical="top" wrapText="1"/>
    </xf>
    <xf numFmtId="49" fontId="49" fillId="0" borderId="52" xfId="5" applyNumberFormat="1" applyFont="1" applyFill="1" applyBorder="1" applyAlignment="1">
      <alignment horizontal="left" vertical="top" wrapText="1"/>
    </xf>
    <xf numFmtId="49" fontId="49" fillId="0" borderId="53" xfId="5" applyNumberFormat="1" applyFont="1" applyFill="1" applyBorder="1" applyAlignment="1">
      <alignment horizontal="left" vertical="top" wrapText="1"/>
    </xf>
    <xf numFmtId="3" fontId="32" fillId="0" borderId="0" xfId="5" applyNumberFormat="1" applyFont="1" applyFill="1" applyBorder="1" applyAlignment="1">
      <alignment horizontal="center"/>
    </xf>
    <xf numFmtId="3" fontId="43" fillId="0" borderId="0" xfId="5" applyNumberFormat="1" applyFont="1" applyFill="1" applyBorder="1" applyAlignment="1">
      <alignment horizontal="center"/>
    </xf>
    <xf numFmtId="0" fontId="44" fillId="0" borderId="46" xfId="9" applyFont="1" applyFill="1" applyBorder="1" applyAlignment="1">
      <alignment horizontal="center" vertical="center"/>
    </xf>
    <xf numFmtId="0" fontId="44" fillId="0" borderId="37" xfId="9" applyFont="1" applyFill="1" applyBorder="1" applyAlignment="1">
      <alignment horizontal="center" vertical="center"/>
    </xf>
    <xf numFmtId="1" fontId="44" fillId="0" borderId="3" xfId="9" applyNumberFormat="1" applyFont="1" applyFill="1" applyBorder="1" applyAlignment="1">
      <alignment horizontal="center" vertical="center"/>
    </xf>
    <xf numFmtId="1" fontId="44" fillId="0" borderId="27" xfId="9" applyNumberFormat="1" applyFont="1" applyFill="1" applyBorder="1" applyAlignment="1">
      <alignment horizontal="center" vertical="center"/>
    </xf>
    <xf numFmtId="1" fontId="44" fillId="0" borderId="4" xfId="9" applyNumberFormat="1" applyFont="1" applyFill="1" applyBorder="1" applyAlignment="1">
      <alignment horizontal="center" vertical="center"/>
    </xf>
    <xf numFmtId="1" fontId="44" fillId="0" borderId="27" xfId="9" applyNumberFormat="1" applyFont="1" applyFill="1" applyBorder="1" applyAlignment="1">
      <alignment horizontal="left" vertical="center"/>
    </xf>
    <xf numFmtId="1" fontId="44" fillId="0" borderId="4" xfId="9" applyNumberFormat="1" applyFont="1" applyFill="1" applyBorder="1" applyAlignment="1">
      <alignment horizontal="left" vertical="center"/>
    </xf>
    <xf numFmtId="0" fontId="44" fillId="0" borderId="27" xfId="8" applyFont="1" applyFill="1" applyBorder="1" applyAlignment="1">
      <alignment horizontal="center"/>
    </xf>
    <xf numFmtId="0" fontId="44" fillId="0" borderId="24" xfId="8" applyFont="1" applyFill="1" applyBorder="1" applyAlignment="1">
      <alignment horizontal="center"/>
    </xf>
    <xf numFmtId="3" fontId="32" fillId="0" borderId="0" xfId="7" applyNumberFormat="1" applyFont="1" applyFill="1" applyBorder="1" applyAlignment="1">
      <alignment horizontal="center"/>
    </xf>
    <xf numFmtId="0" fontId="44" fillId="0" borderId="46" xfId="8" applyFont="1" applyFill="1" applyBorder="1" applyAlignment="1">
      <alignment horizontal="center"/>
    </xf>
    <xf numFmtId="0" fontId="44" fillId="0" borderId="37" xfId="8" applyFont="1" applyFill="1" applyBorder="1" applyAlignment="1">
      <alignment horizontal="center"/>
    </xf>
    <xf numFmtId="1" fontId="47" fillId="0" borderId="31" xfId="9" applyNumberFormat="1" applyFont="1" applyFill="1" applyBorder="1" applyAlignment="1">
      <alignment horizontal="center" vertical="center" wrapText="1"/>
    </xf>
    <xf numFmtId="1" fontId="47" fillId="0" borderId="51" xfId="9" applyNumberFormat="1" applyFont="1" applyFill="1" applyBorder="1" applyAlignment="1">
      <alignment horizontal="center" vertical="center" wrapText="1"/>
    </xf>
    <xf numFmtId="0" fontId="44" fillId="0" borderId="15" xfId="9" applyFont="1" applyFill="1" applyBorder="1" applyAlignment="1">
      <alignment horizontal="center" vertical="center" wrapText="1"/>
    </xf>
    <xf numFmtId="0" fontId="44" fillId="0" borderId="16" xfId="9" applyFont="1" applyFill="1" applyBorder="1" applyAlignment="1">
      <alignment horizontal="center" vertical="center" wrapText="1"/>
    </xf>
    <xf numFmtId="0" fontId="28" fillId="2" borderId="17" xfId="6" applyNumberFormat="1" applyFont="1" applyFill="1" applyBorder="1" applyAlignment="1">
      <alignment horizontal="left" vertical="center" wrapText="1"/>
    </xf>
    <xf numFmtId="0" fontId="28" fillId="2" borderId="1" xfId="6" applyNumberFormat="1" applyFont="1" applyFill="1" applyBorder="1" applyAlignment="1">
      <alignment horizontal="left" vertical="center" wrapText="1"/>
    </xf>
  </cellXfs>
  <cellStyles count="10">
    <cellStyle name="Обычный" xfId="0" builtinId="0"/>
    <cellStyle name="Обычный 10 2" xfId="4"/>
    <cellStyle name="Обычный 12 2 2 2" xfId="3"/>
    <cellStyle name="Обычный_korr09 2" xfId="8"/>
    <cellStyle name="Обычный_pokv03 2" xfId="5"/>
    <cellStyle name="Обычный_Н.ГРЭС л.3 2" xfId="7"/>
    <cellStyle name="Обычный_Н.ГРЭС л.3_PL_12" xfId="9"/>
    <cellStyle name="Обычный_план" xfId="6"/>
    <cellStyle name="Обычный_Прил 2 БП АО ЭНЕРГО_18.11.04" xfId="1"/>
    <cellStyle name="Стиль_назван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U4" sqref="U4"/>
    </sheetView>
  </sheetViews>
  <sheetFormatPr defaultRowHeight="12.75"/>
  <cols>
    <col min="1" max="1" width="9.5703125" style="57" customWidth="1"/>
    <col min="2" max="2" width="58" style="57" customWidth="1"/>
    <col min="3" max="3" width="9.42578125" style="57" customWidth="1"/>
    <col min="4" max="5" width="11.42578125" style="57" customWidth="1"/>
    <col min="6" max="6" width="11.5703125" style="57" customWidth="1"/>
    <col min="7" max="7" width="12.7109375" style="57" customWidth="1"/>
    <col min="8" max="10" width="11.42578125" style="58" customWidth="1"/>
    <col min="11" max="16" width="11.42578125" style="1" customWidth="1"/>
    <col min="17" max="17" width="9.5703125" style="1" hidden="1" customWidth="1"/>
    <col min="18" max="18" width="7.140625" hidden="1" customWidth="1"/>
    <col min="19" max="19" width="21.7109375" style="241" customWidth="1"/>
  </cols>
  <sheetData>
    <row r="1" spans="1:19" ht="99.75" customHeight="1">
      <c r="A1" s="255" t="s">
        <v>111</v>
      </c>
      <c r="B1" s="255"/>
      <c r="C1" s="255"/>
      <c r="D1" s="255"/>
      <c r="E1" s="255"/>
      <c r="F1" s="255"/>
      <c r="N1" s="255" t="s">
        <v>114</v>
      </c>
      <c r="O1" s="255"/>
      <c r="P1" s="255"/>
      <c r="Q1" s="255"/>
      <c r="R1" s="255"/>
      <c r="S1" s="255"/>
    </row>
    <row r="2" spans="1:19" ht="18.75" customHeight="1">
      <c r="A2" s="35" t="s">
        <v>110</v>
      </c>
      <c r="C2" s="36"/>
      <c r="D2" s="36"/>
      <c r="E2" s="36"/>
      <c r="F2" s="36"/>
      <c r="G2" s="36"/>
      <c r="H2" s="37"/>
      <c r="I2" s="37"/>
      <c r="J2" s="37"/>
      <c r="K2" s="3"/>
      <c r="L2" s="3"/>
      <c r="M2" s="3"/>
      <c r="N2" s="3"/>
      <c r="O2" s="3"/>
      <c r="P2" s="3"/>
      <c r="Q2" s="2"/>
    </row>
    <row r="3" spans="1:19" ht="18" customHeight="1">
      <c r="A3" s="35" t="s">
        <v>109</v>
      </c>
      <c r="B3" s="36"/>
      <c r="C3" s="36"/>
      <c r="D3" s="36"/>
      <c r="E3" s="36"/>
      <c r="F3" s="36"/>
      <c r="G3" s="36"/>
      <c r="H3" s="38"/>
      <c r="I3" s="38"/>
      <c r="J3" s="38"/>
      <c r="K3" s="4"/>
      <c r="L3" s="4"/>
      <c r="M3" s="4"/>
      <c r="N3" s="4"/>
      <c r="O3" s="4"/>
      <c r="P3" s="4"/>
    </row>
    <row r="4" spans="1:19" ht="9.75" customHeight="1">
      <c r="A4" s="35"/>
      <c r="B4" s="36"/>
      <c r="C4" s="36"/>
      <c r="D4" s="36"/>
      <c r="E4" s="36"/>
      <c r="F4" s="36"/>
      <c r="G4" s="36"/>
      <c r="H4" s="38"/>
      <c r="I4" s="38"/>
      <c r="J4" s="38"/>
      <c r="K4" s="4"/>
      <c r="L4" s="4"/>
      <c r="M4" s="4"/>
      <c r="N4" s="4"/>
      <c r="O4" s="4"/>
      <c r="P4" s="4"/>
    </row>
    <row r="5" spans="1:19" s="13" customFormat="1" ht="26.25" customHeight="1" thickBot="1">
      <c r="A5" s="39" t="s">
        <v>85</v>
      </c>
      <c r="B5" s="16"/>
      <c r="C5" s="17"/>
      <c r="D5" s="17"/>
      <c r="E5" s="17"/>
      <c r="F5" s="17"/>
      <c r="G5" s="17"/>
      <c r="H5" s="58"/>
      <c r="I5" s="58"/>
      <c r="J5" s="58"/>
      <c r="K5" s="58"/>
      <c r="L5" s="15"/>
      <c r="M5" s="58"/>
      <c r="N5" s="15"/>
      <c r="O5" s="15"/>
      <c r="P5" s="15"/>
      <c r="S5" s="242"/>
    </row>
    <row r="6" spans="1:19" s="7" customFormat="1" ht="26.25" customHeight="1" thickBot="1">
      <c r="A6" s="256"/>
      <c r="B6" s="258" t="s">
        <v>6</v>
      </c>
      <c r="C6" s="260" t="s">
        <v>0</v>
      </c>
      <c r="D6" s="249" t="s">
        <v>105</v>
      </c>
      <c r="E6" s="251"/>
      <c r="F6" s="260" t="s">
        <v>103</v>
      </c>
      <c r="G6" s="247" t="s">
        <v>83</v>
      </c>
      <c r="H6" s="249" t="s">
        <v>86</v>
      </c>
      <c r="I6" s="250"/>
      <c r="J6" s="251"/>
      <c r="K6" s="252" t="s">
        <v>82</v>
      </c>
      <c r="L6" s="253"/>
      <c r="M6" s="254"/>
      <c r="N6" s="252" t="s">
        <v>84</v>
      </c>
      <c r="O6" s="253"/>
      <c r="P6" s="254"/>
      <c r="Q6" s="227"/>
      <c r="R6" s="237"/>
      <c r="S6" s="247" t="s">
        <v>107</v>
      </c>
    </row>
    <row r="7" spans="1:19" s="7" customFormat="1" ht="28.5" customHeight="1" thickBot="1">
      <c r="A7" s="257"/>
      <c r="B7" s="259"/>
      <c r="C7" s="261"/>
      <c r="D7" s="230" t="s">
        <v>101</v>
      </c>
      <c r="E7" s="226" t="s">
        <v>102</v>
      </c>
      <c r="F7" s="261"/>
      <c r="G7" s="248"/>
      <c r="H7" s="238" t="s">
        <v>79</v>
      </c>
      <c r="I7" s="195" t="s">
        <v>80</v>
      </c>
      <c r="J7" s="226" t="s">
        <v>81</v>
      </c>
      <c r="K7" s="238" t="s">
        <v>79</v>
      </c>
      <c r="L7" s="195" t="s">
        <v>80</v>
      </c>
      <c r="M7" s="226" t="s">
        <v>81</v>
      </c>
      <c r="N7" s="238" t="s">
        <v>79</v>
      </c>
      <c r="O7" s="195" t="s">
        <v>80</v>
      </c>
      <c r="P7" s="226" t="s">
        <v>81</v>
      </c>
      <c r="S7" s="248"/>
    </row>
    <row r="8" spans="1:19" s="9" customFormat="1" ht="16.5" customHeight="1">
      <c r="A8" s="221"/>
      <c r="B8" s="204" t="s">
        <v>31</v>
      </c>
      <c r="C8" s="228" t="s">
        <v>10</v>
      </c>
      <c r="D8" s="222"/>
      <c r="E8" s="223"/>
      <c r="F8" s="224">
        <f>F9+F20+F38</f>
        <v>58359.472000000002</v>
      </c>
      <c r="G8" s="233"/>
      <c r="H8" s="224">
        <f t="shared" ref="H8:P8" si="0">H9+H20+H38</f>
        <v>31464.472000000002</v>
      </c>
      <c r="I8" s="232">
        <f t="shared" si="0"/>
        <v>18660</v>
      </c>
      <c r="J8" s="231">
        <f t="shared" si="0"/>
        <v>8235</v>
      </c>
      <c r="K8" s="224">
        <f t="shared" si="0"/>
        <v>23764.472000000002</v>
      </c>
      <c r="L8" s="232">
        <f t="shared" si="0"/>
        <v>26360</v>
      </c>
      <c r="M8" s="231">
        <f t="shared" si="0"/>
        <v>8235</v>
      </c>
      <c r="N8" s="224">
        <f t="shared" si="0"/>
        <v>31464.472000000002</v>
      </c>
      <c r="O8" s="232">
        <f t="shared" si="0"/>
        <v>18660</v>
      </c>
      <c r="P8" s="225">
        <f t="shared" si="0"/>
        <v>8235</v>
      </c>
      <c r="Q8" s="8"/>
      <c r="S8" s="243"/>
    </row>
    <row r="9" spans="1:19" s="11" customFormat="1" ht="16.5" customHeight="1">
      <c r="A9" s="40">
        <v>1</v>
      </c>
      <c r="B9" s="205" t="s">
        <v>27</v>
      </c>
      <c r="C9" s="229" t="s">
        <v>10</v>
      </c>
      <c r="D9" s="217"/>
      <c r="E9" s="218"/>
      <c r="F9" s="197">
        <f>F10+F12+F15+F18</f>
        <v>45409.472000000002</v>
      </c>
      <c r="G9" s="24"/>
      <c r="H9" s="197">
        <f t="shared" ref="H9:P9" si="1">H10+H12+H15+H18</f>
        <v>23764.472000000002</v>
      </c>
      <c r="I9" s="20">
        <f t="shared" si="1"/>
        <v>13410</v>
      </c>
      <c r="J9" s="198">
        <f t="shared" si="1"/>
        <v>8235</v>
      </c>
      <c r="K9" s="197">
        <f t="shared" si="1"/>
        <v>23764.472000000002</v>
      </c>
      <c r="L9" s="20">
        <f t="shared" si="1"/>
        <v>13410</v>
      </c>
      <c r="M9" s="198">
        <f t="shared" si="1"/>
        <v>8235</v>
      </c>
      <c r="N9" s="197">
        <f t="shared" si="1"/>
        <v>23764.472000000002</v>
      </c>
      <c r="O9" s="20">
        <f t="shared" si="1"/>
        <v>13410</v>
      </c>
      <c r="P9" s="198">
        <f t="shared" si="1"/>
        <v>8235</v>
      </c>
      <c r="Q9" s="10"/>
      <c r="S9" s="240"/>
    </row>
    <row r="10" spans="1:19" s="12" customFormat="1" ht="16.5" customHeight="1">
      <c r="A10" s="41" t="s">
        <v>1</v>
      </c>
      <c r="B10" s="206" t="s">
        <v>4</v>
      </c>
      <c r="C10" s="229" t="s">
        <v>10</v>
      </c>
      <c r="D10" s="217"/>
      <c r="E10" s="218"/>
      <c r="F10" s="197">
        <f>F11</f>
        <v>4531.4719999999998</v>
      </c>
      <c r="G10" s="24"/>
      <c r="H10" s="197">
        <f t="shared" ref="H10:P10" si="2">SUM(H11:H11)</f>
        <v>4531.4719999999998</v>
      </c>
      <c r="I10" s="20">
        <f t="shared" si="2"/>
        <v>0</v>
      </c>
      <c r="J10" s="198">
        <f t="shared" si="2"/>
        <v>0</v>
      </c>
      <c r="K10" s="202">
        <f t="shared" si="2"/>
        <v>4531.4719999999998</v>
      </c>
      <c r="L10" s="22">
        <f t="shared" si="2"/>
        <v>0</v>
      </c>
      <c r="M10" s="198">
        <f t="shared" si="2"/>
        <v>0</v>
      </c>
      <c r="N10" s="202">
        <f t="shared" si="2"/>
        <v>4531.4719999999998</v>
      </c>
      <c r="O10" s="22">
        <f t="shared" si="2"/>
        <v>0</v>
      </c>
      <c r="P10" s="198">
        <f t="shared" si="2"/>
        <v>0</v>
      </c>
      <c r="Q10" s="18"/>
      <c r="S10" s="240"/>
    </row>
    <row r="11" spans="1:19" s="12" customFormat="1" ht="18.75" customHeight="1">
      <c r="A11" s="42" t="s">
        <v>2</v>
      </c>
      <c r="B11" s="207" t="s">
        <v>104</v>
      </c>
      <c r="C11" s="229" t="s">
        <v>10</v>
      </c>
      <c r="D11" s="217">
        <v>2017</v>
      </c>
      <c r="E11" s="218">
        <v>2017</v>
      </c>
      <c r="F11" s="196">
        <f>H11+I11+J11</f>
        <v>4531.4719999999998</v>
      </c>
      <c r="G11" s="240">
        <v>2017</v>
      </c>
      <c r="H11" s="196">
        <v>4531.4719999999998</v>
      </c>
      <c r="I11" s="21"/>
      <c r="J11" s="199"/>
      <c r="K11" s="203">
        <f>H11</f>
        <v>4531.4719999999998</v>
      </c>
      <c r="L11" s="21"/>
      <c r="M11" s="34"/>
      <c r="N11" s="203">
        <f>H11</f>
        <v>4531.4719999999998</v>
      </c>
      <c r="O11" s="21"/>
      <c r="P11" s="34"/>
      <c r="Q11" s="30" t="e">
        <f>#REF!+#REF!+#REF!+#REF!+#REF!+#REF!+#REF!+#REF!+#REF!+#REF!+#REF!+#REF!+#REF!+#REF!+1000</f>
        <v>#REF!</v>
      </c>
      <c r="R11" s="193" t="s">
        <v>76</v>
      </c>
      <c r="S11" s="240" t="s">
        <v>108</v>
      </c>
    </row>
    <row r="12" spans="1:19" s="14" customFormat="1" ht="16.5" customHeight="1">
      <c r="A12" s="43" t="s">
        <v>3</v>
      </c>
      <c r="B12" s="208" t="s">
        <v>7</v>
      </c>
      <c r="C12" s="229" t="s">
        <v>10</v>
      </c>
      <c r="D12" s="217"/>
      <c r="E12" s="218"/>
      <c r="F12" s="197">
        <f>F13+F14</f>
        <v>16350</v>
      </c>
      <c r="G12" s="240"/>
      <c r="H12" s="197">
        <f t="shared" ref="H12:P12" si="3">SUM(H13:H14)</f>
        <v>7675</v>
      </c>
      <c r="I12" s="20">
        <f t="shared" si="3"/>
        <v>6925</v>
      </c>
      <c r="J12" s="198">
        <f t="shared" si="3"/>
        <v>1750</v>
      </c>
      <c r="K12" s="202">
        <f t="shared" si="3"/>
        <v>7675</v>
      </c>
      <c r="L12" s="22">
        <f t="shared" si="3"/>
        <v>6925</v>
      </c>
      <c r="M12" s="198">
        <f t="shared" si="3"/>
        <v>1750</v>
      </c>
      <c r="N12" s="202">
        <f t="shared" si="3"/>
        <v>7675</v>
      </c>
      <c r="O12" s="22">
        <f t="shared" si="3"/>
        <v>6925</v>
      </c>
      <c r="P12" s="198">
        <f t="shared" si="3"/>
        <v>1750</v>
      </c>
      <c r="Q12" s="30" t="e">
        <f>#REF!</f>
        <v>#REF!</v>
      </c>
      <c r="S12" s="240"/>
    </row>
    <row r="13" spans="1:19" s="14" customFormat="1" ht="16.5" customHeight="1">
      <c r="A13" s="44" t="s">
        <v>12</v>
      </c>
      <c r="B13" s="209" t="s">
        <v>100</v>
      </c>
      <c r="C13" s="229" t="s">
        <v>10</v>
      </c>
      <c r="D13" s="217">
        <v>2017</v>
      </c>
      <c r="E13" s="218">
        <v>2019</v>
      </c>
      <c r="F13" s="196">
        <f>H13+I13+J13</f>
        <v>16350</v>
      </c>
      <c r="G13" s="240">
        <v>2017</v>
      </c>
      <c r="H13" s="196">
        <f>2500+5175</f>
        <v>7675</v>
      </c>
      <c r="I13" s="21">
        <f>1750+5175</f>
        <v>6925</v>
      </c>
      <c r="J13" s="199">
        <v>1750</v>
      </c>
      <c r="K13" s="203">
        <f>H13</f>
        <v>7675</v>
      </c>
      <c r="L13" s="21">
        <f>I13</f>
        <v>6925</v>
      </c>
      <c r="M13" s="21">
        <f>J13</f>
        <v>1750</v>
      </c>
      <c r="N13" s="203">
        <f>H13</f>
        <v>7675</v>
      </c>
      <c r="O13" s="21">
        <f>L13</f>
        <v>6925</v>
      </c>
      <c r="P13" s="21">
        <f>M13</f>
        <v>1750</v>
      </c>
      <c r="Q13" s="30" t="e">
        <f>898+#REF!</f>
        <v>#REF!</v>
      </c>
      <c r="S13" s="240" t="s">
        <v>113</v>
      </c>
    </row>
    <row r="14" spans="1:19" s="14" customFormat="1" ht="16.5" hidden="1" customHeight="1">
      <c r="A14" s="44"/>
      <c r="B14" s="209"/>
      <c r="C14" s="229"/>
      <c r="D14" s="217"/>
      <c r="E14" s="218"/>
      <c r="F14" s="196"/>
      <c r="G14" s="240"/>
      <c r="H14" s="196"/>
      <c r="I14" s="21"/>
      <c r="J14" s="199"/>
      <c r="K14" s="203"/>
      <c r="L14" s="21"/>
      <c r="M14" s="34"/>
      <c r="N14" s="196"/>
      <c r="O14" s="21"/>
      <c r="P14" s="34"/>
      <c r="Q14" s="30"/>
      <c r="S14" s="240"/>
    </row>
    <row r="15" spans="1:19" s="14" customFormat="1" ht="16.5" customHeight="1">
      <c r="A15" s="40" t="s">
        <v>11</v>
      </c>
      <c r="B15" s="210" t="s">
        <v>9</v>
      </c>
      <c r="C15" s="229" t="s">
        <v>10</v>
      </c>
      <c r="D15" s="217"/>
      <c r="E15" s="218"/>
      <c r="F15" s="197">
        <f t="shared" ref="F15" si="4">SUM(F16:F17)</f>
        <v>24528</v>
      </c>
      <c r="G15" s="240"/>
      <c r="H15" s="197">
        <f t="shared" ref="H15:M15" si="5">SUM(H16:H17)</f>
        <v>11558</v>
      </c>
      <c r="I15" s="20">
        <f t="shared" si="5"/>
        <v>6485</v>
      </c>
      <c r="J15" s="198">
        <f t="shared" si="5"/>
        <v>6485</v>
      </c>
      <c r="K15" s="202">
        <f t="shared" si="5"/>
        <v>11558</v>
      </c>
      <c r="L15" s="22">
        <f t="shared" si="5"/>
        <v>6485</v>
      </c>
      <c r="M15" s="198">
        <f t="shared" si="5"/>
        <v>6485</v>
      </c>
      <c r="N15" s="202">
        <f t="shared" ref="N15:P15" si="6">SUM(N16:N17)</f>
        <v>11558</v>
      </c>
      <c r="O15" s="22">
        <f t="shared" si="6"/>
        <v>6485</v>
      </c>
      <c r="P15" s="198">
        <f t="shared" si="6"/>
        <v>6485</v>
      </c>
      <c r="Q15" s="19" t="e">
        <f>SUM(Q11:Q14)</f>
        <v>#REF!</v>
      </c>
      <c r="S15" s="240"/>
    </row>
    <row r="16" spans="1:19" s="12" customFormat="1" ht="16.5" customHeight="1">
      <c r="A16" s="45" t="s">
        <v>23</v>
      </c>
      <c r="B16" s="211" t="s">
        <v>75</v>
      </c>
      <c r="C16" s="229" t="s">
        <v>10</v>
      </c>
      <c r="D16" s="217">
        <v>2017</v>
      </c>
      <c r="E16" s="218">
        <v>2019</v>
      </c>
      <c r="F16" s="196">
        <f>H16+I16+J16</f>
        <v>20289</v>
      </c>
      <c r="G16" s="240">
        <v>2017</v>
      </c>
      <c r="H16" s="196">
        <v>10145</v>
      </c>
      <c r="I16" s="21">
        <v>5072</v>
      </c>
      <c r="J16" s="34">
        <v>5072</v>
      </c>
      <c r="K16" s="196">
        <f>H16</f>
        <v>10145</v>
      </c>
      <c r="L16" s="21">
        <f t="shared" ref="L16:M17" si="7">I16</f>
        <v>5072</v>
      </c>
      <c r="M16" s="23">
        <f t="shared" si="7"/>
        <v>5072</v>
      </c>
      <c r="N16" s="196">
        <f>H16</f>
        <v>10145</v>
      </c>
      <c r="O16" s="21">
        <f t="shared" ref="O16:P17" si="8">I16</f>
        <v>5072</v>
      </c>
      <c r="P16" s="199">
        <f t="shared" si="8"/>
        <v>5072</v>
      </c>
      <c r="Q16" s="18"/>
      <c r="R16" s="193" t="s">
        <v>77</v>
      </c>
      <c r="S16" s="240" t="s">
        <v>112</v>
      </c>
    </row>
    <row r="17" spans="1:19" s="12" customFormat="1" ht="16.5" customHeight="1">
      <c r="A17" s="45" t="s">
        <v>24</v>
      </c>
      <c r="B17" s="59" t="s">
        <v>106</v>
      </c>
      <c r="C17" s="229" t="s">
        <v>10</v>
      </c>
      <c r="D17" s="217">
        <v>2017</v>
      </c>
      <c r="E17" s="218">
        <v>2019</v>
      </c>
      <c r="F17" s="196">
        <f>H17+I17+J17</f>
        <v>4239</v>
      </c>
      <c r="G17" s="240">
        <v>2017</v>
      </c>
      <c r="H17" s="196">
        <v>1413</v>
      </c>
      <c r="I17" s="21">
        <v>1413</v>
      </c>
      <c r="J17" s="199">
        <v>1413</v>
      </c>
      <c r="K17" s="196">
        <f>H17</f>
        <v>1413</v>
      </c>
      <c r="L17" s="21">
        <f t="shared" si="7"/>
        <v>1413</v>
      </c>
      <c r="M17" s="23">
        <f t="shared" si="7"/>
        <v>1413</v>
      </c>
      <c r="N17" s="196">
        <f>H17</f>
        <v>1413</v>
      </c>
      <c r="O17" s="21">
        <f t="shared" si="8"/>
        <v>1413</v>
      </c>
      <c r="P17" s="199">
        <f t="shared" si="8"/>
        <v>1413</v>
      </c>
      <c r="Q17" s="18"/>
      <c r="S17" s="240" t="s">
        <v>112</v>
      </c>
    </row>
    <row r="18" spans="1:19" s="6" customFormat="1" ht="16.5" customHeight="1">
      <c r="A18" s="40" t="s">
        <v>13</v>
      </c>
      <c r="B18" s="212" t="s">
        <v>8</v>
      </c>
      <c r="C18" s="229" t="s">
        <v>10</v>
      </c>
      <c r="D18" s="217"/>
      <c r="E18" s="218"/>
      <c r="F18" s="197">
        <f t="shared" ref="F18" si="9">F19</f>
        <v>0</v>
      </c>
      <c r="G18" s="240"/>
      <c r="H18" s="197">
        <f t="shared" ref="H18:P18" si="10">H19</f>
        <v>0</v>
      </c>
      <c r="I18" s="20">
        <f t="shared" si="10"/>
        <v>0</v>
      </c>
      <c r="J18" s="198">
        <f t="shared" si="10"/>
        <v>0</v>
      </c>
      <c r="K18" s="202">
        <f t="shared" si="10"/>
        <v>0</v>
      </c>
      <c r="L18" s="22">
        <f t="shared" si="10"/>
        <v>0</v>
      </c>
      <c r="M18" s="198">
        <f t="shared" si="10"/>
        <v>0</v>
      </c>
      <c r="N18" s="202">
        <f t="shared" si="10"/>
        <v>0</v>
      </c>
      <c r="O18" s="22">
        <f t="shared" si="10"/>
        <v>0</v>
      </c>
      <c r="P18" s="198">
        <f t="shared" si="10"/>
        <v>0</v>
      </c>
      <c r="Q18" s="5"/>
      <c r="S18" s="240"/>
    </row>
    <row r="19" spans="1:19" s="6" customFormat="1" ht="16.5" hidden="1" customHeight="1">
      <c r="A19" s="45" t="s">
        <v>14</v>
      </c>
      <c r="B19" s="211"/>
      <c r="C19" s="229" t="s">
        <v>10</v>
      </c>
      <c r="D19" s="217"/>
      <c r="E19" s="218"/>
      <c r="F19" s="196"/>
      <c r="G19" s="240"/>
      <c r="H19" s="196"/>
      <c r="I19" s="21"/>
      <c r="J19" s="199"/>
      <c r="K19" s="203"/>
      <c r="L19" s="23"/>
      <c r="M19" s="34"/>
      <c r="N19" s="203"/>
      <c r="O19" s="23"/>
      <c r="P19" s="34"/>
      <c r="Q19" s="5"/>
      <c r="S19" s="240"/>
    </row>
    <row r="20" spans="1:19" s="6" customFormat="1" ht="16.5" customHeight="1">
      <c r="A20" s="40">
        <v>2</v>
      </c>
      <c r="B20" s="213" t="s">
        <v>28</v>
      </c>
      <c r="C20" s="229" t="s">
        <v>10</v>
      </c>
      <c r="D20" s="217"/>
      <c r="E20" s="218"/>
      <c r="F20" s="197">
        <f>F21+F31+F32</f>
        <v>12950</v>
      </c>
      <c r="G20" s="240"/>
      <c r="H20" s="197">
        <f t="shared" ref="H20:P20" si="11">H21+H31+H32</f>
        <v>7700</v>
      </c>
      <c r="I20" s="20">
        <f t="shared" si="11"/>
        <v>5250</v>
      </c>
      <c r="J20" s="198">
        <f t="shared" si="11"/>
        <v>0</v>
      </c>
      <c r="K20" s="197">
        <f t="shared" si="11"/>
        <v>0</v>
      </c>
      <c r="L20" s="20">
        <f t="shared" si="11"/>
        <v>12950</v>
      </c>
      <c r="M20" s="198">
        <f t="shared" si="11"/>
        <v>0</v>
      </c>
      <c r="N20" s="197">
        <f t="shared" si="11"/>
        <v>7700</v>
      </c>
      <c r="O20" s="20">
        <f t="shared" si="11"/>
        <v>5250</v>
      </c>
      <c r="P20" s="198">
        <f t="shared" si="11"/>
        <v>0</v>
      </c>
      <c r="Q20" s="5"/>
      <c r="S20" s="240"/>
    </row>
    <row r="21" spans="1:19" s="6" customFormat="1" ht="16.5" customHeight="1">
      <c r="A21" s="40" t="s">
        <v>15</v>
      </c>
      <c r="B21" s="214" t="s">
        <v>4</v>
      </c>
      <c r="C21" s="229" t="s">
        <v>10</v>
      </c>
      <c r="D21" s="217"/>
      <c r="E21" s="218"/>
      <c r="F21" s="197">
        <f>SUM(F22:F30)</f>
        <v>10700</v>
      </c>
      <c r="G21" s="240"/>
      <c r="H21" s="197">
        <f t="shared" ref="H21:P21" si="12">SUM(H22:H30)</f>
        <v>7700</v>
      </c>
      <c r="I21" s="20">
        <f t="shared" si="12"/>
        <v>3000</v>
      </c>
      <c r="J21" s="20">
        <f t="shared" si="12"/>
        <v>0</v>
      </c>
      <c r="K21" s="197">
        <f t="shared" si="12"/>
        <v>0</v>
      </c>
      <c r="L21" s="20">
        <f t="shared" si="12"/>
        <v>10700</v>
      </c>
      <c r="M21" s="20">
        <f t="shared" si="12"/>
        <v>0</v>
      </c>
      <c r="N21" s="197">
        <f t="shared" si="12"/>
        <v>7700</v>
      </c>
      <c r="O21" s="20">
        <f t="shared" si="12"/>
        <v>3000</v>
      </c>
      <c r="P21" s="33">
        <f t="shared" si="12"/>
        <v>0</v>
      </c>
      <c r="Q21" s="5"/>
      <c r="S21" s="240"/>
    </row>
    <row r="22" spans="1:19" s="12" customFormat="1" ht="33" customHeight="1">
      <c r="A22" s="45" t="s">
        <v>16</v>
      </c>
      <c r="B22" s="59" t="s">
        <v>72</v>
      </c>
      <c r="C22" s="229" t="s">
        <v>10</v>
      </c>
      <c r="D22" s="217">
        <v>2017</v>
      </c>
      <c r="E22" s="218">
        <v>2018</v>
      </c>
      <c r="F22" s="196">
        <f t="shared" ref="F22:F30" si="13">H22+I22+J22</f>
        <v>2100</v>
      </c>
      <c r="G22" s="240">
        <v>2017</v>
      </c>
      <c r="H22" s="196">
        <v>2100</v>
      </c>
      <c r="I22" s="21"/>
      <c r="J22" s="199"/>
      <c r="K22" s="203"/>
      <c r="L22" s="21">
        <f>H22</f>
        <v>2100</v>
      </c>
      <c r="M22" s="34"/>
      <c r="N22" s="203">
        <f>H22</f>
        <v>2100</v>
      </c>
      <c r="O22" s="21"/>
      <c r="P22" s="34"/>
      <c r="Q22" s="18"/>
      <c r="S22" s="240" t="s">
        <v>108</v>
      </c>
    </row>
    <row r="23" spans="1:19" s="12" customFormat="1" ht="32.25" customHeight="1">
      <c r="A23" s="45" t="s">
        <v>17</v>
      </c>
      <c r="B23" s="59" t="s">
        <v>71</v>
      </c>
      <c r="C23" s="229" t="s">
        <v>10</v>
      </c>
      <c r="D23" s="217">
        <v>2017</v>
      </c>
      <c r="E23" s="218">
        <v>2018</v>
      </c>
      <c r="F23" s="196">
        <f t="shared" si="13"/>
        <v>2800</v>
      </c>
      <c r="G23" s="240">
        <v>2017</v>
      </c>
      <c r="H23" s="196">
        <v>2800</v>
      </c>
      <c r="I23" s="21"/>
      <c r="J23" s="199"/>
      <c r="K23" s="203"/>
      <c r="L23" s="21">
        <f t="shared" ref="L23:L24" si="14">H23</f>
        <v>2800</v>
      </c>
      <c r="M23" s="34"/>
      <c r="N23" s="203">
        <f t="shared" ref="N23:N24" si="15">H23</f>
        <v>2800</v>
      </c>
      <c r="O23" s="21"/>
      <c r="P23" s="34"/>
      <c r="Q23" s="18"/>
      <c r="R23" s="194" t="s">
        <v>78</v>
      </c>
      <c r="S23" s="240" t="s">
        <v>112</v>
      </c>
    </row>
    <row r="24" spans="1:19" s="12" customFormat="1" ht="33.75" customHeight="1">
      <c r="A24" s="45" t="s">
        <v>18</v>
      </c>
      <c r="B24" s="59" t="s">
        <v>98</v>
      </c>
      <c r="C24" s="229" t="s">
        <v>10</v>
      </c>
      <c r="D24" s="217">
        <v>2017</v>
      </c>
      <c r="E24" s="218">
        <v>2018</v>
      </c>
      <c r="F24" s="196">
        <f t="shared" si="13"/>
        <v>2800</v>
      </c>
      <c r="G24" s="240">
        <v>2017</v>
      </c>
      <c r="H24" s="196">
        <v>2800</v>
      </c>
      <c r="I24" s="21"/>
      <c r="J24" s="199"/>
      <c r="K24" s="203"/>
      <c r="L24" s="21">
        <f t="shared" si="14"/>
        <v>2800</v>
      </c>
      <c r="M24" s="34"/>
      <c r="N24" s="203">
        <f t="shared" si="15"/>
        <v>2800</v>
      </c>
      <c r="O24" s="21"/>
      <c r="P24" s="34"/>
      <c r="Q24" s="18"/>
      <c r="R24" s="194" t="s">
        <v>78</v>
      </c>
      <c r="S24" s="240" t="s">
        <v>112</v>
      </c>
    </row>
    <row r="25" spans="1:19" s="12" customFormat="1" ht="16.5" hidden="1" customHeight="1">
      <c r="A25" s="45" t="s">
        <v>19</v>
      </c>
      <c r="B25" s="211"/>
      <c r="C25" s="229" t="s">
        <v>10</v>
      </c>
      <c r="D25" s="217">
        <v>2017</v>
      </c>
      <c r="E25" s="218">
        <v>2018</v>
      </c>
      <c r="F25" s="196">
        <f t="shared" si="13"/>
        <v>0</v>
      </c>
      <c r="G25" s="240">
        <v>2017</v>
      </c>
      <c r="H25" s="196"/>
      <c r="I25" s="21"/>
      <c r="J25" s="199"/>
      <c r="K25" s="203"/>
      <c r="L25" s="21"/>
      <c r="M25" s="34"/>
      <c r="N25" s="203"/>
      <c r="O25" s="21"/>
      <c r="P25" s="34"/>
      <c r="Q25" s="18"/>
      <c r="S25" s="240"/>
    </row>
    <row r="26" spans="1:19" s="12" customFormat="1" ht="16.5" hidden="1" customHeight="1">
      <c r="A26" s="45" t="s">
        <v>73</v>
      </c>
      <c r="B26" s="211"/>
      <c r="C26" s="229" t="s">
        <v>10</v>
      </c>
      <c r="D26" s="217">
        <v>2017</v>
      </c>
      <c r="E26" s="218">
        <v>2018</v>
      </c>
      <c r="F26" s="196">
        <f t="shared" si="13"/>
        <v>0</v>
      </c>
      <c r="G26" s="240">
        <v>2017</v>
      </c>
      <c r="H26" s="196"/>
      <c r="I26" s="21"/>
      <c r="J26" s="199"/>
      <c r="K26" s="203"/>
      <c r="L26" s="21"/>
      <c r="M26" s="34"/>
      <c r="N26" s="203"/>
      <c r="O26" s="21"/>
      <c r="P26" s="34"/>
      <c r="Q26" s="18"/>
      <c r="S26" s="240"/>
    </row>
    <row r="27" spans="1:19" s="12" customFormat="1" ht="16.5" hidden="1" customHeight="1">
      <c r="A27" s="45" t="s">
        <v>74</v>
      </c>
      <c r="B27" s="211"/>
      <c r="C27" s="229" t="s">
        <v>10</v>
      </c>
      <c r="D27" s="217">
        <v>2017</v>
      </c>
      <c r="E27" s="218">
        <v>2018</v>
      </c>
      <c r="F27" s="196">
        <f t="shared" si="13"/>
        <v>0</v>
      </c>
      <c r="G27" s="240">
        <v>2017</v>
      </c>
      <c r="H27" s="196"/>
      <c r="I27" s="21"/>
      <c r="J27" s="199"/>
      <c r="K27" s="203"/>
      <c r="L27" s="21"/>
      <c r="M27" s="34"/>
      <c r="N27" s="203"/>
      <c r="O27" s="21"/>
      <c r="P27" s="34"/>
      <c r="Q27" s="18"/>
      <c r="S27" s="240"/>
    </row>
    <row r="28" spans="1:19" s="12" customFormat="1" ht="16.5" customHeight="1">
      <c r="A28" s="45" t="s">
        <v>87</v>
      </c>
      <c r="B28" s="211" t="s">
        <v>90</v>
      </c>
      <c r="C28" s="229" t="s">
        <v>10</v>
      </c>
      <c r="D28" s="217">
        <v>2018</v>
      </c>
      <c r="E28" s="218">
        <v>2018</v>
      </c>
      <c r="F28" s="196">
        <f t="shared" si="13"/>
        <v>1000</v>
      </c>
      <c r="G28" s="240">
        <v>2018</v>
      </c>
      <c r="H28" s="196"/>
      <c r="I28" s="21">
        <v>1000</v>
      </c>
      <c r="J28" s="199"/>
      <c r="K28" s="203"/>
      <c r="L28" s="21">
        <f>I28</f>
        <v>1000</v>
      </c>
      <c r="M28" s="34"/>
      <c r="N28" s="203"/>
      <c r="O28" s="21">
        <f>I28</f>
        <v>1000</v>
      </c>
      <c r="P28" s="34"/>
      <c r="Q28" s="18"/>
      <c r="S28" s="240" t="s">
        <v>108</v>
      </c>
    </row>
    <row r="29" spans="1:19" s="12" customFormat="1" ht="16.5" customHeight="1">
      <c r="A29" s="45" t="s">
        <v>88</v>
      </c>
      <c r="B29" s="211" t="s">
        <v>91</v>
      </c>
      <c r="C29" s="229" t="s">
        <v>10</v>
      </c>
      <c r="D29" s="217">
        <v>2018</v>
      </c>
      <c r="E29" s="218">
        <v>2018</v>
      </c>
      <c r="F29" s="196">
        <f t="shared" si="13"/>
        <v>1000</v>
      </c>
      <c r="G29" s="240">
        <v>2018</v>
      </c>
      <c r="H29" s="196"/>
      <c r="I29" s="21">
        <v>1000</v>
      </c>
      <c r="J29" s="199"/>
      <c r="K29" s="203"/>
      <c r="L29" s="21">
        <f t="shared" ref="L29:L31" si="16">I29</f>
        <v>1000</v>
      </c>
      <c r="M29" s="34"/>
      <c r="N29" s="203"/>
      <c r="O29" s="21">
        <f t="shared" ref="O29:O31" si="17">I29</f>
        <v>1000</v>
      </c>
      <c r="P29" s="34"/>
      <c r="Q29" s="18"/>
      <c r="S29" s="240" t="s">
        <v>108</v>
      </c>
    </row>
    <row r="30" spans="1:19" s="12" customFormat="1" ht="32.25" customHeight="1">
      <c r="A30" s="45" t="s">
        <v>89</v>
      </c>
      <c r="B30" s="211" t="s">
        <v>97</v>
      </c>
      <c r="C30" s="229" t="s">
        <v>10</v>
      </c>
      <c r="D30" s="217">
        <v>2018</v>
      </c>
      <c r="E30" s="218">
        <v>2018</v>
      </c>
      <c r="F30" s="196">
        <f t="shared" si="13"/>
        <v>1000</v>
      </c>
      <c r="G30" s="240">
        <v>2018</v>
      </c>
      <c r="H30" s="196"/>
      <c r="I30" s="21">
        <v>1000</v>
      </c>
      <c r="J30" s="199"/>
      <c r="K30" s="203"/>
      <c r="L30" s="21">
        <f t="shared" si="16"/>
        <v>1000</v>
      </c>
      <c r="M30" s="34"/>
      <c r="N30" s="203"/>
      <c r="O30" s="21">
        <f t="shared" si="17"/>
        <v>1000</v>
      </c>
      <c r="P30" s="34"/>
      <c r="Q30" s="18"/>
      <c r="S30" s="240" t="s">
        <v>108</v>
      </c>
    </row>
    <row r="31" spans="1:19" s="6" customFormat="1" ht="16.5" customHeight="1">
      <c r="A31" s="40" t="s">
        <v>20</v>
      </c>
      <c r="B31" s="212" t="s">
        <v>7</v>
      </c>
      <c r="C31" s="229" t="s">
        <v>10</v>
      </c>
      <c r="D31" s="217"/>
      <c r="E31" s="218"/>
      <c r="F31" s="197">
        <v>0</v>
      </c>
      <c r="G31" s="240"/>
      <c r="H31" s="197">
        <v>0</v>
      </c>
      <c r="I31" s="20">
        <v>0</v>
      </c>
      <c r="J31" s="198">
        <v>0</v>
      </c>
      <c r="K31" s="197">
        <f>H31</f>
        <v>0</v>
      </c>
      <c r="L31" s="20">
        <f t="shared" si="16"/>
        <v>0</v>
      </c>
      <c r="M31" s="22">
        <f t="shared" ref="M31" si="18">J31</f>
        <v>0</v>
      </c>
      <c r="N31" s="197">
        <f>H31</f>
        <v>0</v>
      </c>
      <c r="O31" s="20">
        <f t="shared" si="17"/>
        <v>0</v>
      </c>
      <c r="P31" s="198">
        <f t="shared" ref="P31" si="19">J31</f>
        <v>0</v>
      </c>
      <c r="Q31" s="5"/>
      <c r="S31" s="240"/>
    </row>
    <row r="32" spans="1:19" s="11" customFormat="1" ht="16.5" customHeight="1">
      <c r="A32" s="46" t="s">
        <v>21</v>
      </c>
      <c r="B32" s="210" t="s">
        <v>26</v>
      </c>
      <c r="C32" s="229" t="s">
        <v>10</v>
      </c>
      <c r="D32" s="217"/>
      <c r="E32" s="218"/>
      <c r="F32" s="196">
        <f t="shared" ref="F32:F38" si="20">H32+I32+J32</f>
        <v>2250</v>
      </c>
      <c r="G32" s="240"/>
      <c r="H32" s="197">
        <f t="shared" ref="H32:P32" si="21">SUM(H34:H36)</f>
        <v>0</v>
      </c>
      <c r="I32" s="20">
        <f t="shared" si="21"/>
        <v>2250</v>
      </c>
      <c r="J32" s="20">
        <f t="shared" si="21"/>
        <v>0</v>
      </c>
      <c r="K32" s="197">
        <f t="shared" si="21"/>
        <v>0</v>
      </c>
      <c r="L32" s="20">
        <f t="shared" si="21"/>
        <v>2250</v>
      </c>
      <c r="M32" s="20">
        <f t="shared" si="21"/>
        <v>0</v>
      </c>
      <c r="N32" s="197">
        <f t="shared" si="21"/>
        <v>0</v>
      </c>
      <c r="O32" s="20">
        <f t="shared" si="21"/>
        <v>2250</v>
      </c>
      <c r="P32" s="33">
        <f t="shared" si="21"/>
        <v>0</v>
      </c>
      <c r="Q32" s="10"/>
      <c r="S32" s="240"/>
    </row>
    <row r="33" spans="1:19" s="11" customFormat="1" ht="16.5" hidden="1" customHeight="1">
      <c r="A33" s="45" t="s">
        <v>25</v>
      </c>
      <c r="B33" s="211"/>
      <c r="C33" s="229" t="s">
        <v>10</v>
      </c>
      <c r="D33" s="217"/>
      <c r="E33" s="218"/>
      <c r="F33" s="196">
        <f t="shared" si="20"/>
        <v>0</v>
      </c>
      <c r="G33" s="240"/>
      <c r="H33" s="196"/>
      <c r="I33" s="21"/>
      <c r="J33" s="199"/>
      <c r="K33" s="203"/>
      <c r="L33" s="21"/>
      <c r="M33" s="34"/>
      <c r="N33" s="203"/>
      <c r="O33" s="21"/>
      <c r="P33" s="34"/>
      <c r="Q33" s="10"/>
      <c r="S33" s="240"/>
    </row>
    <row r="34" spans="1:19" s="11" customFormat="1" ht="30.75" customHeight="1">
      <c r="A34" s="235" t="s">
        <v>25</v>
      </c>
      <c r="B34" s="236" t="s">
        <v>92</v>
      </c>
      <c r="C34" s="229" t="s">
        <v>10</v>
      </c>
      <c r="D34" s="217">
        <v>2018</v>
      </c>
      <c r="E34" s="218">
        <v>2018</v>
      </c>
      <c r="F34" s="196">
        <f t="shared" si="20"/>
        <v>1200</v>
      </c>
      <c r="G34" s="240">
        <v>2018</v>
      </c>
      <c r="H34" s="196"/>
      <c r="I34" s="21">
        <f>400*3</f>
        <v>1200</v>
      </c>
      <c r="J34" s="199"/>
      <c r="K34" s="203"/>
      <c r="L34" s="21">
        <f>I34</f>
        <v>1200</v>
      </c>
      <c r="M34" s="34"/>
      <c r="N34" s="203"/>
      <c r="O34" s="21">
        <f>I34</f>
        <v>1200</v>
      </c>
      <c r="P34" s="34"/>
      <c r="Q34" s="10"/>
      <c r="S34" s="240" t="s">
        <v>108</v>
      </c>
    </row>
    <row r="35" spans="1:19" s="11" customFormat="1" ht="30.75" customHeight="1">
      <c r="A35" s="235" t="s">
        <v>93</v>
      </c>
      <c r="B35" s="236" t="s">
        <v>94</v>
      </c>
      <c r="C35" s="229" t="s">
        <v>10</v>
      </c>
      <c r="D35" s="217">
        <v>2018</v>
      </c>
      <c r="E35" s="218">
        <v>2018</v>
      </c>
      <c r="F35" s="196">
        <f t="shared" si="20"/>
        <v>600</v>
      </c>
      <c r="G35" s="240">
        <v>2018</v>
      </c>
      <c r="H35" s="196"/>
      <c r="I35" s="21">
        <f>200*3</f>
        <v>600</v>
      </c>
      <c r="J35" s="199"/>
      <c r="K35" s="203"/>
      <c r="L35" s="21">
        <f t="shared" ref="L35:L36" si="22">I35</f>
        <v>600</v>
      </c>
      <c r="M35" s="34"/>
      <c r="N35" s="203"/>
      <c r="O35" s="21">
        <f t="shared" ref="O35:O36" si="23">I35</f>
        <v>600</v>
      </c>
      <c r="P35" s="34"/>
      <c r="Q35" s="10"/>
      <c r="S35" s="240" t="s">
        <v>108</v>
      </c>
    </row>
    <row r="36" spans="1:19" s="11" customFormat="1" ht="30.75" customHeight="1">
      <c r="A36" s="235" t="s">
        <v>95</v>
      </c>
      <c r="B36" s="236" t="s">
        <v>96</v>
      </c>
      <c r="C36" s="229" t="s">
        <v>10</v>
      </c>
      <c r="D36" s="217">
        <v>2018</v>
      </c>
      <c r="E36" s="218">
        <v>2018</v>
      </c>
      <c r="F36" s="196">
        <f t="shared" si="20"/>
        <v>450</v>
      </c>
      <c r="G36" s="240">
        <v>2018</v>
      </c>
      <c r="H36" s="196"/>
      <c r="I36" s="21">
        <f>150*3</f>
        <v>450</v>
      </c>
      <c r="J36" s="199"/>
      <c r="K36" s="203"/>
      <c r="L36" s="21">
        <f t="shared" si="22"/>
        <v>450</v>
      </c>
      <c r="M36" s="34"/>
      <c r="N36" s="203"/>
      <c r="O36" s="21">
        <f t="shared" si="23"/>
        <v>450</v>
      </c>
      <c r="P36" s="34"/>
      <c r="Q36" s="10"/>
      <c r="S36" s="240" t="s">
        <v>108</v>
      </c>
    </row>
    <row r="37" spans="1:19" s="6" customFormat="1" ht="16.5" customHeight="1">
      <c r="A37" s="47" t="s">
        <v>22</v>
      </c>
      <c r="B37" s="215" t="s">
        <v>29</v>
      </c>
      <c r="C37" s="229" t="s">
        <v>10</v>
      </c>
      <c r="D37" s="217"/>
      <c r="E37" s="218"/>
      <c r="F37" s="196">
        <f t="shared" si="20"/>
        <v>0</v>
      </c>
      <c r="G37" s="240"/>
      <c r="H37" s="196"/>
      <c r="I37" s="21"/>
      <c r="J37" s="199"/>
      <c r="K37" s="203"/>
      <c r="L37" s="21"/>
      <c r="M37" s="34"/>
      <c r="N37" s="203"/>
      <c r="O37" s="21"/>
      <c r="P37" s="34"/>
      <c r="Q37" s="5"/>
      <c r="S37" s="240"/>
    </row>
    <row r="38" spans="1:19" s="11" customFormat="1" ht="33.75" customHeight="1">
      <c r="A38" s="40">
        <v>3</v>
      </c>
      <c r="B38" s="205" t="s">
        <v>30</v>
      </c>
      <c r="C38" s="229" t="s">
        <v>10</v>
      </c>
      <c r="D38" s="217"/>
      <c r="E38" s="218"/>
      <c r="F38" s="197">
        <f t="shared" si="20"/>
        <v>0</v>
      </c>
      <c r="G38" s="240"/>
      <c r="H38" s="197">
        <f>H39</f>
        <v>0</v>
      </c>
      <c r="I38" s="20">
        <f t="shared" ref="I38:J38" si="24">I39</f>
        <v>0</v>
      </c>
      <c r="J38" s="31">
        <f t="shared" si="24"/>
        <v>0</v>
      </c>
      <c r="K38" s="197">
        <f>K39</f>
        <v>0</v>
      </c>
      <c r="L38" s="20">
        <f t="shared" ref="L38" si="25">L39</f>
        <v>0</v>
      </c>
      <c r="M38" s="31">
        <f t="shared" ref="M38" si="26">M39</f>
        <v>0</v>
      </c>
      <c r="N38" s="197">
        <f>N39</f>
        <v>0</v>
      </c>
      <c r="O38" s="20">
        <f t="shared" ref="O38" si="27">O39</f>
        <v>0</v>
      </c>
      <c r="P38" s="198">
        <f t="shared" ref="P38" si="28">P39</f>
        <v>0</v>
      </c>
      <c r="Q38" s="10"/>
      <c r="S38" s="240"/>
    </row>
    <row r="39" spans="1:19" s="11" customFormat="1" ht="21.75" hidden="1" customHeight="1" thickBot="1">
      <c r="A39" s="239" t="s">
        <v>99</v>
      </c>
      <c r="B39" s="216"/>
      <c r="C39" s="234"/>
      <c r="D39" s="219"/>
      <c r="E39" s="220"/>
      <c r="F39" s="200"/>
      <c r="G39" s="234"/>
      <c r="H39" s="200"/>
      <c r="I39" s="26"/>
      <c r="J39" s="201"/>
      <c r="K39" s="200"/>
      <c r="L39" s="26"/>
      <c r="M39" s="32"/>
      <c r="N39" s="200"/>
      <c r="O39" s="26"/>
      <c r="P39" s="201"/>
      <c r="Q39" s="24" t="e">
        <f>#REF!+#REF!+#REF!+#REF!+#REF!+#REF!</f>
        <v>#REF!</v>
      </c>
      <c r="S39" s="244"/>
    </row>
    <row r="40" spans="1:19" s="11" customFormat="1" ht="13.5" customHeight="1">
      <c r="A40" s="48"/>
      <c r="B40" s="27"/>
      <c r="C40" s="28"/>
      <c r="D40" s="28"/>
      <c r="E40" s="28"/>
      <c r="F40" s="29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10"/>
      <c r="R40" s="10"/>
      <c r="S40" s="245"/>
    </row>
    <row r="41" spans="1:19">
      <c r="A41" s="49"/>
      <c r="B41" s="49"/>
      <c r="C41" s="49"/>
      <c r="D41" s="49"/>
      <c r="E41" s="49"/>
      <c r="F41" s="49"/>
      <c r="G41" s="49"/>
      <c r="H41" s="50"/>
      <c r="I41" s="50"/>
      <c r="J41" s="50"/>
      <c r="K41" s="25"/>
      <c r="L41" s="25"/>
      <c r="M41" s="25"/>
      <c r="N41" s="25"/>
      <c r="O41" s="25"/>
      <c r="P41" s="25"/>
    </row>
    <row r="42" spans="1:19" ht="15.75" customHeight="1">
      <c r="A42" s="49"/>
      <c r="B42" s="246" t="s">
        <v>32</v>
      </c>
      <c r="C42" s="246"/>
      <c r="D42" s="246"/>
      <c r="E42" s="246"/>
      <c r="F42" s="246"/>
      <c r="G42" s="246"/>
      <c r="H42" s="50"/>
      <c r="I42" s="50"/>
      <c r="J42" s="50"/>
      <c r="K42" s="25"/>
      <c r="L42" s="25"/>
      <c r="M42" s="25"/>
      <c r="N42" s="25"/>
      <c r="O42" s="25"/>
      <c r="P42" s="25"/>
    </row>
    <row r="43" spans="1:19" ht="15">
      <c r="A43" s="49"/>
      <c r="B43" s="51" t="s">
        <v>33</v>
      </c>
      <c r="C43" s="51"/>
      <c r="D43" s="51"/>
      <c r="E43" s="51"/>
      <c r="F43" s="52"/>
      <c r="G43" s="51"/>
      <c r="H43" s="50"/>
      <c r="I43" s="50"/>
      <c r="J43" s="50"/>
      <c r="K43" s="25"/>
      <c r="L43" s="25"/>
      <c r="M43" s="25"/>
      <c r="N43" s="25"/>
      <c r="O43" s="25"/>
      <c r="P43" s="25"/>
    </row>
    <row r="44" spans="1:19" ht="14.25">
      <c r="A44" s="49"/>
      <c r="B44" s="54"/>
      <c r="C44" s="54"/>
      <c r="D44" s="54"/>
      <c r="E44" s="54"/>
      <c r="F44" s="55"/>
      <c r="G44" s="54"/>
      <c r="I44" s="50"/>
      <c r="J44" s="50"/>
      <c r="K44" s="25"/>
      <c r="L44" s="25"/>
      <c r="M44" s="25"/>
      <c r="N44" s="25"/>
      <c r="O44" s="25"/>
      <c r="P44" s="25"/>
    </row>
    <row r="45" spans="1:19" ht="15">
      <c r="A45" s="49"/>
      <c r="B45" s="56" t="s">
        <v>34</v>
      </c>
      <c r="C45" s="56"/>
      <c r="D45" s="56"/>
      <c r="E45" s="56"/>
      <c r="F45" s="56"/>
      <c r="G45" s="53"/>
      <c r="H45" s="50"/>
      <c r="I45" s="50"/>
      <c r="J45" s="50"/>
      <c r="K45" s="25"/>
    </row>
    <row r="46" spans="1:19">
      <c r="A46" s="49"/>
      <c r="B46" s="49"/>
      <c r="C46" s="49"/>
      <c r="D46" s="49"/>
      <c r="E46" s="49"/>
      <c r="F46" s="49"/>
      <c r="G46" s="49"/>
      <c r="H46" s="50"/>
      <c r="I46" s="50"/>
      <c r="J46" s="50"/>
      <c r="K46" s="25"/>
      <c r="L46" s="25"/>
      <c r="M46" s="25"/>
      <c r="N46" s="25"/>
      <c r="O46" s="25"/>
      <c r="P46" s="25"/>
    </row>
    <row r="47" spans="1:19">
      <c r="A47" s="49"/>
      <c r="B47" s="49"/>
      <c r="C47" s="49"/>
      <c r="D47" s="49"/>
      <c r="E47" s="49"/>
      <c r="F47" s="49"/>
      <c r="G47" s="49"/>
      <c r="H47" s="50"/>
      <c r="I47" s="50"/>
      <c r="J47" s="50"/>
      <c r="K47" s="25"/>
      <c r="L47" s="25"/>
      <c r="M47" s="25"/>
      <c r="N47" s="25"/>
      <c r="O47" s="25"/>
      <c r="P47" s="25"/>
    </row>
    <row r="48" spans="1:19">
      <c r="A48" s="49"/>
      <c r="B48" s="49"/>
      <c r="C48" s="49"/>
      <c r="D48" s="49"/>
      <c r="E48" s="49"/>
      <c r="F48" s="49"/>
      <c r="G48" s="49"/>
      <c r="H48" s="50"/>
      <c r="I48" s="50"/>
      <c r="J48" s="50"/>
      <c r="K48" s="25"/>
      <c r="L48" s="25"/>
      <c r="M48" s="25"/>
      <c r="N48" s="25"/>
      <c r="O48" s="25"/>
      <c r="P48" s="25"/>
    </row>
    <row r="49" spans="1:16">
      <c r="A49" s="49"/>
      <c r="B49" s="49"/>
      <c r="C49" s="49"/>
      <c r="D49" s="49"/>
      <c r="E49" s="49"/>
      <c r="F49" s="49"/>
      <c r="G49" s="49"/>
      <c r="H49" s="50"/>
      <c r="I49" s="50"/>
      <c r="J49" s="50"/>
      <c r="K49" s="25"/>
      <c r="L49" s="25"/>
      <c r="M49" s="25"/>
      <c r="N49" s="25"/>
      <c r="O49" s="25"/>
      <c r="P49" s="25"/>
    </row>
    <row r="50" spans="1:16">
      <c r="A50" s="49"/>
      <c r="B50" s="49"/>
      <c r="C50" s="49"/>
      <c r="D50" s="49"/>
      <c r="E50" s="49"/>
      <c r="F50" s="49"/>
      <c r="G50" s="49"/>
      <c r="H50" s="50"/>
      <c r="I50" s="50"/>
      <c r="J50" s="50"/>
      <c r="K50" s="25"/>
      <c r="L50" s="25"/>
      <c r="M50" s="25"/>
      <c r="N50" s="25"/>
      <c r="O50" s="25"/>
      <c r="P50" s="25"/>
    </row>
    <row r="51" spans="1:16">
      <c r="A51" s="49"/>
      <c r="B51" s="49"/>
      <c r="C51" s="49"/>
      <c r="D51" s="49"/>
      <c r="E51" s="49"/>
      <c r="F51" s="49"/>
      <c r="G51" s="49"/>
      <c r="H51" s="50"/>
      <c r="I51" s="50"/>
      <c r="J51" s="50"/>
      <c r="K51" s="25"/>
      <c r="L51" s="25"/>
      <c r="M51" s="25"/>
      <c r="N51" s="25"/>
      <c r="O51" s="25"/>
      <c r="P51" s="25"/>
    </row>
    <row r="52" spans="1:16">
      <c r="A52" s="49"/>
      <c r="B52" s="49"/>
      <c r="C52" s="49"/>
      <c r="D52" s="49"/>
      <c r="E52" s="49"/>
      <c r="F52" s="49"/>
      <c r="G52" s="49"/>
      <c r="H52" s="50"/>
      <c r="I52" s="50"/>
      <c r="J52" s="50"/>
      <c r="K52" s="25"/>
      <c r="L52" s="25"/>
      <c r="M52" s="25"/>
      <c r="N52" s="25"/>
      <c r="O52" s="25"/>
      <c r="P52" s="25"/>
    </row>
    <row r="53" spans="1:16">
      <c r="A53" s="49"/>
      <c r="B53" s="49"/>
      <c r="C53" s="49"/>
      <c r="D53" s="49"/>
      <c r="E53" s="49"/>
      <c r="F53" s="49"/>
      <c r="G53" s="49"/>
      <c r="H53" s="50"/>
      <c r="I53" s="50"/>
      <c r="J53" s="50"/>
      <c r="K53" s="25"/>
      <c r="L53" s="25"/>
      <c r="M53" s="25"/>
      <c r="N53" s="25"/>
      <c r="O53" s="25"/>
      <c r="P53" s="25"/>
    </row>
    <row r="54" spans="1:16">
      <c r="A54" s="49"/>
      <c r="B54" s="49"/>
      <c r="C54" s="49"/>
      <c r="D54" s="49"/>
      <c r="E54" s="49"/>
      <c r="F54" s="49"/>
      <c r="G54" s="49"/>
      <c r="H54" s="50"/>
      <c r="I54" s="50"/>
      <c r="J54" s="50"/>
      <c r="K54" s="25"/>
      <c r="L54" s="25"/>
      <c r="M54" s="25"/>
      <c r="N54" s="25"/>
      <c r="O54" s="25"/>
      <c r="P54" s="25"/>
    </row>
    <row r="55" spans="1:16">
      <c r="A55" s="49"/>
      <c r="B55" s="49"/>
      <c r="C55" s="49"/>
      <c r="D55" s="49"/>
      <c r="E55" s="49"/>
      <c r="F55" s="49"/>
      <c r="G55" s="49"/>
      <c r="H55" s="50"/>
      <c r="I55" s="50"/>
      <c r="J55" s="50"/>
      <c r="K55" s="25"/>
      <c r="L55" s="25"/>
      <c r="M55" s="25"/>
      <c r="N55" s="25"/>
      <c r="O55" s="25"/>
      <c r="P55" s="25"/>
    </row>
    <row r="56" spans="1:16">
      <c r="A56" s="49"/>
      <c r="B56" s="49"/>
      <c r="C56" s="49"/>
      <c r="D56" s="49"/>
      <c r="E56" s="49"/>
      <c r="F56" s="49"/>
      <c r="G56" s="49"/>
      <c r="H56" s="50"/>
      <c r="I56" s="50"/>
      <c r="J56" s="50"/>
      <c r="K56" s="25"/>
      <c r="L56" s="25"/>
      <c r="M56" s="25"/>
      <c r="N56" s="25"/>
      <c r="O56" s="25"/>
      <c r="P56" s="25"/>
    </row>
    <row r="57" spans="1:16">
      <c r="A57" s="49"/>
      <c r="B57" s="49"/>
      <c r="C57" s="49"/>
      <c r="D57" s="49"/>
      <c r="E57" s="49"/>
      <c r="F57" s="49"/>
      <c r="G57" s="49"/>
      <c r="H57" s="50"/>
      <c r="I57" s="50"/>
      <c r="J57" s="50"/>
      <c r="K57" s="25"/>
      <c r="L57" s="25"/>
      <c r="M57" s="25"/>
      <c r="N57" s="25"/>
      <c r="O57" s="25"/>
      <c r="P57" s="25"/>
    </row>
    <row r="58" spans="1:16">
      <c r="A58" s="49"/>
      <c r="B58" s="49"/>
      <c r="C58" s="49"/>
      <c r="D58" s="49"/>
      <c r="E58" s="49"/>
      <c r="F58" s="49"/>
      <c r="G58" s="49"/>
      <c r="H58" s="50"/>
      <c r="I58" s="50"/>
      <c r="J58" s="50"/>
      <c r="K58" s="25"/>
      <c r="L58" s="25"/>
      <c r="M58" s="25"/>
      <c r="N58" s="25"/>
      <c r="O58" s="25"/>
      <c r="P58" s="25"/>
    </row>
    <row r="59" spans="1:16">
      <c r="A59" s="49"/>
      <c r="B59" s="49"/>
      <c r="C59" s="49"/>
      <c r="D59" s="49"/>
      <c r="E59" s="49"/>
      <c r="F59" s="49"/>
      <c r="G59" s="49"/>
      <c r="H59" s="50"/>
      <c r="I59" s="50"/>
      <c r="J59" s="50"/>
      <c r="K59" s="25"/>
      <c r="L59" s="25"/>
      <c r="M59" s="25"/>
      <c r="N59" s="25"/>
      <c r="O59" s="25"/>
      <c r="P59" s="25"/>
    </row>
    <row r="60" spans="1:16">
      <c r="A60" s="49"/>
      <c r="B60" s="49"/>
      <c r="C60" s="49"/>
      <c r="D60" s="49"/>
      <c r="E60" s="49"/>
      <c r="F60" s="49"/>
      <c r="G60" s="49"/>
      <c r="H60" s="50"/>
      <c r="I60" s="50"/>
      <c r="J60" s="50"/>
      <c r="K60" s="25"/>
      <c r="L60" s="25"/>
      <c r="M60" s="25"/>
      <c r="N60" s="25"/>
      <c r="O60" s="25"/>
      <c r="P60" s="25"/>
    </row>
    <row r="61" spans="1:16">
      <c r="A61" s="49"/>
      <c r="B61" s="49"/>
      <c r="C61" s="49"/>
      <c r="D61" s="49"/>
      <c r="E61" s="49"/>
      <c r="F61" s="49"/>
      <c r="G61" s="49"/>
      <c r="H61" s="50"/>
      <c r="I61" s="50"/>
      <c r="J61" s="50"/>
      <c r="K61" s="25"/>
      <c r="L61" s="25"/>
      <c r="M61" s="25"/>
      <c r="N61" s="25"/>
      <c r="O61" s="25"/>
      <c r="P61" s="25"/>
    </row>
    <row r="62" spans="1:16">
      <c r="A62" s="49"/>
      <c r="B62" s="49"/>
      <c r="C62" s="49"/>
      <c r="D62" s="49"/>
      <c r="E62" s="49"/>
      <c r="F62" s="49"/>
      <c r="G62" s="49"/>
      <c r="H62" s="50"/>
      <c r="I62" s="50"/>
      <c r="J62" s="50"/>
      <c r="K62" s="25"/>
      <c r="L62" s="25"/>
      <c r="M62" s="25"/>
      <c r="N62" s="25"/>
      <c r="O62" s="25"/>
      <c r="P62" s="25"/>
    </row>
    <row r="63" spans="1:16">
      <c r="A63" s="49"/>
      <c r="B63" s="49"/>
      <c r="C63" s="49"/>
      <c r="D63" s="49"/>
      <c r="E63" s="49"/>
      <c r="F63" s="49"/>
      <c r="G63" s="49"/>
      <c r="H63" s="50"/>
      <c r="I63" s="50"/>
      <c r="J63" s="50"/>
      <c r="K63" s="25"/>
      <c r="L63" s="25"/>
      <c r="M63" s="25"/>
      <c r="N63" s="25"/>
      <c r="O63" s="25"/>
      <c r="P63" s="25"/>
    </row>
    <row r="64" spans="1:16">
      <c r="A64" s="49"/>
      <c r="B64" s="49"/>
      <c r="C64" s="49"/>
      <c r="D64" s="49"/>
      <c r="E64" s="49"/>
      <c r="F64" s="49"/>
      <c r="G64" s="49"/>
      <c r="H64" s="50"/>
      <c r="I64" s="50"/>
      <c r="J64" s="50"/>
      <c r="K64" s="25"/>
      <c r="L64" s="25"/>
      <c r="M64" s="25"/>
      <c r="N64" s="25"/>
      <c r="O64" s="25"/>
      <c r="P64" s="25"/>
    </row>
    <row r="65" spans="1:16">
      <c r="A65" s="49"/>
      <c r="B65" s="49"/>
      <c r="C65" s="49"/>
      <c r="D65" s="49"/>
      <c r="E65" s="49"/>
      <c r="F65" s="49"/>
      <c r="G65" s="49"/>
      <c r="H65" s="50"/>
      <c r="I65" s="50"/>
      <c r="J65" s="50"/>
      <c r="K65" s="25"/>
      <c r="L65" s="25"/>
      <c r="M65" s="25"/>
      <c r="N65" s="25"/>
      <c r="O65" s="25"/>
      <c r="P65" s="25"/>
    </row>
  </sheetData>
  <mergeCells count="13">
    <mergeCell ref="B42:G42"/>
    <mergeCell ref="G6:G7"/>
    <mergeCell ref="H6:J6"/>
    <mergeCell ref="K6:M6"/>
    <mergeCell ref="N1:S1"/>
    <mergeCell ref="S6:S7"/>
    <mergeCell ref="A1:F1"/>
    <mergeCell ref="A6:A7"/>
    <mergeCell ref="B6:B7"/>
    <mergeCell ref="C6:C7"/>
    <mergeCell ref="D6:E6"/>
    <mergeCell ref="F6:F7"/>
    <mergeCell ref="N6:P6"/>
  </mergeCells>
  <pageMargins left="0.27559055118110237" right="0.19685039370078741" top="0.39370078740157483" bottom="0.19685039370078741" header="0.19685039370078741" footer="0.19685039370078741"/>
  <pageSetup paperSize="9" scale="64" pageOrder="overThenDown" orientation="landscape" horizontalDpi="300" verticalDpi="300" r:id="rId1"/>
  <headerFooter alignWithMargins="0"/>
  <rowBreaks count="2" manualBreakCount="2">
    <brk id="4" max="28" man="1"/>
    <brk id="30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0"/>
  <sheetViews>
    <sheetView topLeftCell="A8" zoomScale="62" zoomScaleNormal="62" workbookViewId="0">
      <selection activeCell="A35" sqref="A35:B35"/>
    </sheetView>
  </sheetViews>
  <sheetFormatPr defaultRowHeight="20.25" outlineLevelRow="1"/>
  <cols>
    <col min="1" max="1" width="47.42578125" style="78" customWidth="1"/>
    <col min="2" max="2" width="67.7109375" style="190" customWidth="1"/>
    <col min="3" max="3" width="16.42578125" style="61" customWidth="1"/>
    <col min="4" max="4" width="25.140625" style="79" hidden="1" customWidth="1"/>
    <col min="5" max="5" width="15.85546875" style="79" hidden="1" customWidth="1"/>
    <col min="6" max="6" width="15.42578125" style="79" hidden="1" customWidth="1"/>
    <col min="7" max="7" width="16.42578125" style="79" hidden="1" customWidth="1"/>
    <col min="8" max="8" width="15.85546875" style="79" hidden="1" customWidth="1"/>
    <col min="9" max="9" width="22" style="79" customWidth="1"/>
    <col min="10" max="10" width="19.28515625" style="192" customWidth="1"/>
    <col min="11" max="11" width="21" style="79" customWidth="1"/>
    <col min="12" max="12" width="21.42578125" style="79" customWidth="1"/>
    <col min="13" max="13" width="20" style="79" customWidth="1"/>
    <col min="14" max="14" width="23.28515625" style="79" customWidth="1"/>
    <col min="15" max="15" width="25.5703125" style="79" customWidth="1"/>
    <col min="16" max="16" width="21.7109375" style="79" customWidth="1"/>
    <col min="17" max="21" width="21.5703125" style="79" customWidth="1"/>
    <col min="22" max="22" width="9.140625" style="78" customWidth="1"/>
    <col min="23" max="256" width="9.140625" style="78"/>
    <col min="257" max="257" width="47.42578125" style="78" customWidth="1"/>
    <col min="258" max="258" width="67.7109375" style="78" customWidth="1"/>
    <col min="259" max="259" width="16.42578125" style="78" customWidth="1"/>
    <col min="260" max="264" width="0" style="78" hidden="1" customWidth="1"/>
    <col min="265" max="265" width="22" style="78" customWidth="1"/>
    <col min="266" max="266" width="19.28515625" style="78" customWidth="1"/>
    <col min="267" max="267" width="19.5703125" style="78" customWidth="1"/>
    <col min="268" max="268" width="21.42578125" style="78" customWidth="1"/>
    <col min="269" max="269" width="20" style="78" customWidth="1"/>
    <col min="270" max="270" width="23.28515625" style="78" customWidth="1"/>
    <col min="271" max="271" width="17.28515625" style="78" customWidth="1"/>
    <col min="272" max="272" width="21.7109375" style="78" customWidth="1"/>
    <col min="273" max="273" width="18" style="78" customWidth="1"/>
    <col min="274" max="274" width="10.28515625" style="78" customWidth="1"/>
    <col min="275" max="275" width="13.140625" style="78" customWidth="1"/>
    <col min="276" max="276" width="10.5703125" style="78" customWidth="1"/>
    <col min="277" max="277" width="12" style="78" customWidth="1"/>
    <col min="278" max="278" width="9.140625" style="78" customWidth="1"/>
    <col min="279" max="512" width="9.140625" style="78"/>
    <col min="513" max="513" width="47.42578125" style="78" customWidth="1"/>
    <col min="514" max="514" width="67.7109375" style="78" customWidth="1"/>
    <col min="515" max="515" width="16.42578125" style="78" customWidth="1"/>
    <col min="516" max="520" width="0" style="78" hidden="1" customWidth="1"/>
    <col min="521" max="521" width="22" style="78" customWidth="1"/>
    <col min="522" max="522" width="19.28515625" style="78" customWidth="1"/>
    <col min="523" max="523" width="19.5703125" style="78" customWidth="1"/>
    <col min="524" max="524" width="21.42578125" style="78" customWidth="1"/>
    <col min="525" max="525" width="20" style="78" customWidth="1"/>
    <col min="526" max="526" width="23.28515625" style="78" customWidth="1"/>
    <col min="527" max="527" width="17.28515625" style="78" customWidth="1"/>
    <col min="528" max="528" width="21.7109375" style="78" customWidth="1"/>
    <col min="529" max="529" width="18" style="78" customWidth="1"/>
    <col min="530" max="530" width="10.28515625" style="78" customWidth="1"/>
    <col min="531" max="531" width="13.140625" style="78" customWidth="1"/>
    <col min="532" max="532" width="10.5703125" style="78" customWidth="1"/>
    <col min="533" max="533" width="12" style="78" customWidth="1"/>
    <col min="534" max="534" width="9.140625" style="78" customWidth="1"/>
    <col min="535" max="768" width="9.140625" style="78"/>
    <col min="769" max="769" width="47.42578125" style="78" customWidth="1"/>
    <col min="770" max="770" width="67.7109375" style="78" customWidth="1"/>
    <col min="771" max="771" width="16.42578125" style="78" customWidth="1"/>
    <col min="772" max="776" width="0" style="78" hidden="1" customWidth="1"/>
    <col min="777" max="777" width="22" style="78" customWidth="1"/>
    <col min="778" max="778" width="19.28515625" style="78" customWidth="1"/>
    <col min="779" max="779" width="19.5703125" style="78" customWidth="1"/>
    <col min="780" max="780" width="21.42578125" style="78" customWidth="1"/>
    <col min="781" max="781" width="20" style="78" customWidth="1"/>
    <col min="782" max="782" width="23.28515625" style="78" customWidth="1"/>
    <col min="783" max="783" width="17.28515625" style="78" customWidth="1"/>
    <col min="784" max="784" width="21.7109375" style="78" customWidth="1"/>
    <col min="785" max="785" width="18" style="78" customWidth="1"/>
    <col min="786" max="786" width="10.28515625" style="78" customWidth="1"/>
    <col min="787" max="787" width="13.140625" style="78" customWidth="1"/>
    <col min="788" max="788" width="10.5703125" style="78" customWidth="1"/>
    <col min="789" max="789" width="12" style="78" customWidth="1"/>
    <col min="790" max="790" width="9.140625" style="78" customWidth="1"/>
    <col min="791" max="1024" width="9.140625" style="78"/>
    <col min="1025" max="1025" width="47.42578125" style="78" customWidth="1"/>
    <col min="1026" max="1026" width="67.7109375" style="78" customWidth="1"/>
    <col min="1027" max="1027" width="16.42578125" style="78" customWidth="1"/>
    <col min="1028" max="1032" width="0" style="78" hidden="1" customWidth="1"/>
    <col min="1033" max="1033" width="22" style="78" customWidth="1"/>
    <col min="1034" max="1034" width="19.28515625" style="78" customWidth="1"/>
    <col min="1035" max="1035" width="19.5703125" style="78" customWidth="1"/>
    <col min="1036" max="1036" width="21.42578125" style="78" customWidth="1"/>
    <col min="1037" max="1037" width="20" style="78" customWidth="1"/>
    <col min="1038" max="1038" width="23.28515625" style="78" customWidth="1"/>
    <col min="1039" max="1039" width="17.28515625" style="78" customWidth="1"/>
    <col min="1040" max="1040" width="21.7109375" style="78" customWidth="1"/>
    <col min="1041" max="1041" width="18" style="78" customWidth="1"/>
    <col min="1042" max="1042" width="10.28515625" style="78" customWidth="1"/>
    <col min="1043" max="1043" width="13.140625" style="78" customWidth="1"/>
    <col min="1044" max="1044" width="10.5703125" style="78" customWidth="1"/>
    <col min="1045" max="1045" width="12" style="78" customWidth="1"/>
    <col min="1046" max="1046" width="9.140625" style="78" customWidth="1"/>
    <col min="1047" max="1280" width="9.140625" style="78"/>
    <col min="1281" max="1281" width="47.42578125" style="78" customWidth="1"/>
    <col min="1282" max="1282" width="67.7109375" style="78" customWidth="1"/>
    <col min="1283" max="1283" width="16.42578125" style="78" customWidth="1"/>
    <col min="1284" max="1288" width="0" style="78" hidden="1" customWidth="1"/>
    <col min="1289" max="1289" width="22" style="78" customWidth="1"/>
    <col min="1290" max="1290" width="19.28515625" style="78" customWidth="1"/>
    <col min="1291" max="1291" width="19.5703125" style="78" customWidth="1"/>
    <col min="1292" max="1292" width="21.42578125" style="78" customWidth="1"/>
    <col min="1293" max="1293" width="20" style="78" customWidth="1"/>
    <col min="1294" max="1294" width="23.28515625" style="78" customWidth="1"/>
    <col min="1295" max="1295" width="17.28515625" style="78" customWidth="1"/>
    <col min="1296" max="1296" width="21.7109375" style="78" customWidth="1"/>
    <col min="1297" max="1297" width="18" style="78" customWidth="1"/>
    <col min="1298" max="1298" width="10.28515625" style="78" customWidth="1"/>
    <col min="1299" max="1299" width="13.140625" style="78" customWidth="1"/>
    <col min="1300" max="1300" width="10.5703125" style="78" customWidth="1"/>
    <col min="1301" max="1301" width="12" style="78" customWidth="1"/>
    <col min="1302" max="1302" width="9.140625" style="78" customWidth="1"/>
    <col min="1303" max="1536" width="9.140625" style="78"/>
    <col min="1537" max="1537" width="47.42578125" style="78" customWidth="1"/>
    <col min="1538" max="1538" width="67.7109375" style="78" customWidth="1"/>
    <col min="1539" max="1539" width="16.42578125" style="78" customWidth="1"/>
    <col min="1540" max="1544" width="0" style="78" hidden="1" customWidth="1"/>
    <col min="1545" max="1545" width="22" style="78" customWidth="1"/>
    <col min="1546" max="1546" width="19.28515625" style="78" customWidth="1"/>
    <col min="1547" max="1547" width="19.5703125" style="78" customWidth="1"/>
    <col min="1548" max="1548" width="21.42578125" style="78" customWidth="1"/>
    <col min="1549" max="1549" width="20" style="78" customWidth="1"/>
    <col min="1550" max="1550" width="23.28515625" style="78" customWidth="1"/>
    <col min="1551" max="1551" width="17.28515625" style="78" customWidth="1"/>
    <col min="1552" max="1552" width="21.7109375" style="78" customWidth="1"/>
    <col min="1553" max="1553" width="18" style="78" customWidth="1"/>
    <col min="1554" max="1554" width="10.28515625" style="78" customWidth="1"/>
    <col min="1555" max="1555" width="13.140625" style="78" customWidth="1"/>
    <col min="1556" max="1556" width="10.5703125" style="78" customWidth="1"/>
    <col min="1557" max="1557" width="12" style="78" customWidth="1"/>
    <col min="1558" max="1558" width="9.140625" style="78" customWidth="1"/>
    <col min="1559" max="1792" width="9.140625" style="78"/>
    <col min="1793" max="1793" width="47.42578125" style="78" customWidth="1"/>
    <col min="1794" max="1794" width="67.7109375" style="78" customWidth="1"/>
    <col min="1795" max="1795" width="16.42578125" style="78" customWidth="1"/>
    <col min="1796" max="1800" width="0" style="78" hidden="1" customWidth="1"/>
    <col min="1801" max="1801" width="22" style="78" customWidth="1"/>
    <col min="1802" max="1802" width="19.28515625" style="78" customWidth="1"/>
    <col min="1803" max="1803" width="19.5703125" style="78" customWidth="1"/>
    <col min="1804" max="1804" width="21.42578125" style="78" customWidth="1"/>
    <col min="1805" max="1805" width="20" style="78" customWidth="1"/>
    <col min="1806" max="1806" width="23.28515625" style="78" customWidth="1"/>
    <col min="1807" max="1807" width="17.28515625" style="78" customWidth="1"/>
    <col min="1808" max="1808" width="21.7109375" style="78" customWidth="1"/>
    <col min="1809" max="1809" width="18" style="78" customWidth="1"/>
    <col min="1810" max="1810" width="10.28515625" style="78" customWidth="1"/>
    <col min="1811" max="1811" width="13.140625" style="78" customWidth="1"/>
    <col min="1812" max="1812" width="10.5703125" style="78" customWidth="1"/>
    <col min="1813" max="1813" width="12" style="78" customWidth="1"/>
    <col min="1814" max="1814" width="9.140625" style="78" customWidth="1"/>
    <col min="1815" max="2048" width="9.140625" style="78"/>
    <col min="2049" max="2049" width="47.42578125" style="78" customWidth="1"/>
    <col min="2050" max="2050" width="67.7109375" style="78" customWidth="1"/>
    <col min="2051" max="2051" width="16.42578125" style="78" customWidth="1"/>
    <col min="2052" max="2056" width="0" style="78" hidden="1" customWidth="1"/>
    <col min="2057" max="2057" width="22" style="78" customWidth="1"/>
    <col min="2058" max="2058" width="19.28515625" style="78" customWidth="1"/>
    <col min="2059" max="2059" width="19.5703125" style="78" customWidth="1"/>
    <col min="2060" max="2060" width="21.42578125" style="78" customWidth="1"/>
    <col min="2061" max="2061" width="20" style="78" customWidth="1"/>
    <col min="2062" max="2062" width="23.28515625" style="78" customWidth="1"/>
    <col min="2063" max="2063" width="17.28515625" style="78" customWidth="1"/>
    <col min="2064" max="2064" width="21.7109375" style="78" customWidth="1"/>
    <col min="2065" max="2065" width="18" style="78" customWidth="1"/>
    <col min="2066" max="2066" width="10.28515625" style="78" customWidth="1"/>
    <col min="2067" max="2067" width="13.140625" style="78" customWidth="1"/>
    <col min="2068" max="2068" width="10.5703125" style="78" customWidth="1"/>
    <col min="2069" max="2069" width="12" style="78" customWidth="1"/>
    <col min="2070" max="2070" width="9.140625" style="78" customWidth="1"/>
    <col min="2071" max="2304" width="9.140625" style="78"/>
    <col min="2305" max="2305" width="47.42578125" style="78" customWidth="1"/>
    <col min="2306" max="2306" width="67.7109375" style="78" customWidth="1"/>
    <col min="2307" max="2307" width="16.42578125" style="78" customWidth="1"/>
    <col min="2308" max="2312" width="0" style="78" hidden="1" customWidth="1"/>
    <col min="2313" max="2313" width="22" style="78" customWidth="1"/>
    <col min="2314" max="2314" width="19.28515625" style="78" customWidth="1"/>
    <col min="2315" max="2315" width="19.5703125" style="78" customWidth="1"/>
    <col min="2316" max="2316" width="21.42578125" style="78" customWidth="1"/>
    <col min="2317" max="2317" width="20" style="78" customWidth="1"/>
    <col min="2318" max="2318" width="23.28515625" style="78" customWidth="1"/>
    <col min="2319" max="2319" width="17.28515625" style="78" customWidth="1"/>
    <col min="2320" max="2320" width="21.7109375" style="78" customWidth="1"/>
    <col min="2321" max="2321" width="18" style="78" customWidth="1"/>
    <col min="2322" max="2322" width="10.28515625" style="78" customWidth="1"/>
    <col min="2323" max="2323" width="13.140625" style="78" customWidth="1"/>
    <col min="2324" max="2324" width="10.5703125" style="78" customWidth="1"/>
    <col min="2325" max="2325" width="12" style="78" customWidth="1"/>
    <col min="2326" max="2326" width="9.140625" style="78" customWidth="1"/>
    <col min="2327" max="2560" width="9.140625" style="78"/>
    <col min="2561" max="2561" width="47.42578125" style="78" customWidth="1"/>
    <col min="2562" max="2562" width="67.7109375" style="78" customWidth="1"/>
    <col min="2563" max="2563" width="16.42578125" style="78" customWidth="1"/>
    <col min="2564" max="2568" width="0" style="78" hidden="1" customWidth="1"/>
    <col min="2569" max="2569" width="22" style="78" customWidth="1"/>
    <col min="2570" max="2570" width="19.28515625" style="78" customWidth="1"/>
    <col min="2571" max="2571" width="19.5703125" style="78" customWidth="1"/>
    <col min="2572" max="2572" width="21.42578125" style="78" customWidth="1"/>
    <col min="2573" max="2573" width="20" style="78" customWidth="1"/>
    <col min="2574" max="2574" width="23.28515625" style="78" customWidth="1"/>
    <col min="2575" max="2575" width="17.28515625" style="78" customWidth="1"/>
    <col min="2576" max="2576" width="21.7109375" style="78" customWidth="1"/>
    <col min="2577" max="2577" width="18" style="78" customWidth="1"/>
    <col min="2578" max="2578" width="10.28515625" style="78" customWidth="1"/>
    <col min="2579" max="2579" width="13.140625" style="78" customWidth="1"/>
    <col min="2580" max="2580" width="10.5703125" style="78" customWidth="1"/>
    <col min="2581" max="2581" width="12" style="78" customWidth="1"/>
    <col min="2582" max="2582" width="9.140625" style="78" customWidth="1"/>
    <col min="2583" max="2816" width="9.140625" style="78"/>
    <col min="2817" max="2817" width="47.42578125" style="78" customWidth="1"/>
    <col min="2818" max="2818" width="67.7109375" style="78" customWidth="1"/>
    <col min="2819" max="2819" width="16.42578125" style="78" customWidth="1"/>
    <col min="2820" max="2824" width="0" style="78" hidden="1" customWidth="1"/>
    <col min="2825" max="2825" width="22" style="78" customWidth="1"/>
    <col min="2826" max="2826" width="19.28515625" style="78" customWidth="1"/>
    <col min="2827" max="2827" width="19.5703125" style="78" customWidth="1"/>
    <col min="2828" max="2828" width="21.42578125" style="78" customWidth="1"/>
    <col min="2829" max="2829" width="20" style="78" customWidth="1"/>
    <col min="2830" max="2830" width="23.28515625" style="78" customWidth="1"/>
    <col min="2831" max="2831" width="17.28515625" style="78" customWidth="1"/>
    <col min="2832" max="2832" width="21.7109375" style="78" customWidth="1"/>
    <col min="2833" max="2833" width="18" style="78" customWidth="1"/>
    <col min="2834" max="2834" width="10.28515625" style="78" customWidth="1"/>
    <col min="2835" max="2835" width="13.140625" style="78" customWidth="1"/>
    <col min="2836" max="2836" width="10.5703125" style="78" customWidth="1"/>
    <col min="2837" max="2837" width="12" style="78" customWidth="1"/>
    <col min="2838" max="2838" width="9.140625" style="78" customWidth="1"/>
    <col min="2839" max="3072" width="9.140625" style="78"/>
    <col min="3073" max="3073" width="47.42578125" style="78" customWidth="1"/>
    <col min="3074" max="3074" width="67.7109375" style="78" customWidth="1"/>
    <col min="3075" max="3075" width="16.42578125" style="78" customWidth="1"/>
    <col min="3076" max="3080" width="0" style="78" hidden="1" customWidth="1"/>
    <col min="3081" max="3081" width="22" style="78" customWidth="1"/>
    <col min="3082" max="3082" width="19.28515625" style="78" customWidth="1"/>
    <col min="3083" max="3083" width="19.5703125" style="78" customWidth="1"/>
    <col min="3084" max="3084" width="21.42578125" style="78" customWidth="1"/>
    <col min="3085" max="3085" width="20" style="78" customWidth="1"/>
    <col min="3086" max="3086" width="23.28515625" style="78" customWidth="1"/>
    <col min="3087" max="3087" width="17.28515625" style="78" customWidth="1"/>
    <col min="3088" max="3088" width="21.7109375" style="78" customWidth="1"/>
    <col min="3089" max="3089" width="18" style="78" customWidth="1"/>
    <col min="3090" max="3090" width="10.28515625" style="78" customWidth="1"/>
    <col min="3091" max="3091" width="13.140625" style="78" customWidth="1"/>
    <col min="3092" max="3092" width="10.5703125" style="78" customWidth="1"/>
    <col min="3093" max="3093" width="12" style="78" customWidth="1"/>
    <col min="3094" max="3094" width="9.140625" style="78" customWidth="1"/>
    <col min="3095" max="3328" width="9.140625" style="78"/>
    <col min="3329" max="3329" width="47.42578125" style="78" customWidth="1"/>
    <col min="3330" max="3330" width="67.7109375" style="78" customWidth="1"/>
    <col min="3331" max="3331" width="16.42578125" style="78" customWidth="1"/>
    <col min="3332" max="3336" width="0" style="78" hidden="1" customWidth="1"/>
    <col min="3337" max="3337" width="22" style="78" customWidth="1"/>
    <col min="3338" max="3338" width="19.28515625" style="78" customWidth="1"/>
    <col min="3339" max="3339" width="19.5703125" style="78" customWidth="1"/>
    <col min="3340" max="3340" width="21.42578125" style="78" customWidth="1"/>
    <col min="3341" max="3341" width="20" style="78" customWidth="1"/>
    <col min="3342" max="3342" width="23.28515625" style="78" customWidth="1"/>
    <col min="3343" max="3343" width="17.28515625" style="78" customWidth="1"/>
    <col min="3344" max="3344" width="21.7109375" style="78" customWidth="1"/>
    <col min="3345" max="3345" width="18" style="78" customWidth="1"/>
    <col min="3346" max="3346" width="10.28515625" style="78" customWidth="1"/>
    <col min="3347" max="3347" width="13.140625" style="78" customWidth="1"/>
    <col min="3348" max="3348" width="10.5703125" style="78" customWidth="1"/>
    <col min="3349" max="3349" width="12" style="78" customWidth="1"/>
    <col min="3350" max="3350" width="9.140625" style="78" customWidth="1"/>
    <col min="3351" max="3584" width="9.140625" style="78"/>
    <col min="3585" max="3585" width="47.42578125" style="78" customWidth="1"/>
    <col min="3586" max="3586" width="67.7109375" style="78" customWidth="1"/>
    <col min="3587" max="3587" width="16.42578125" style="78" customWidth="1"/>
    <col min="3588" max="3592" width="0" style="78" hidden="1" customWidth="1"/>
    <col min="3593" max="3593" width="22" style="78" customWidth="1"/>
    <col min="3594" max="3594" width="19.28515625" style="78" customWidth="1"/>
    <col min="3595" max="3595" width="19.5703125" style="78" customWidth="1"/>
    <col min="3596" max="3596" width="21.42578125" style="78" customWidth="1"/>
    <col min="3597" max="3597" width="20" style="78" customWidth="1"/>
    <col min="3598" max="3598" width="23.28515625" style="78" customWidth="1"/>
    <col min="3599" max="3599" width="17.28515625" style="78" customWidth="1"/>
    <col min="3600" max="3600" width="21.7109375" style="78" customWidth="1"/>
    <col min="3601" max="3601" width="18" style="78" customWidth="1"/>
    <col min="3602" max="3602" width="10.28515625" style="78" customWidth="1"/>
    <col min="3603" max="3603" width="13.140625" style="78" customWidth="1"/>
    <col min="3604" max="3604" width="10.5703125" style="78" customWidth="1"/>
    <col min="3605" max="3605" width="12" style="78" customWidth="1"/>
    <col min="3606" max="3606" width="9.140625" style="78" customWidth="1"/>
    <col min="3607" max="3840" width="9.140625" style="78"/>
    <col min="3841" max="3841" width="47.42578125" style="78" customWidth="1"/>
    <col min="3842" max="3842" width="67.7109375" style="78" customWidth="1"/>
    <col min="3843" max="3843" width="16.42578125" style="78" customWidth="1"/>
    <col min="3844" max="3848" width="0" style="78" hidden="1" customWidth="1"/>
    <col min="3849" max="3849" width="22" style="78" customWidth="1"/>
    <col min="3850" max="3850" width="19.28515625" style="78" customWidth="1"/>
    <col min="3851" max="3851" width="19.5703125" style="78" customWidth="1"/>
    <col min="3852" max="3852" width="21.42578125" style="78" customWidth="1"/>
    <col min="3853" max="3853" width="20" style="78" customWidth="1"/>
    <col min="3854" max="3854" width="23.28515625" style="78" customWidth="1"/>
    <col min="3855" max="3855" width="17.28515625" style="78" customWidth="1"/>
    <col min="3856" max="3856" width="21.7109375" style="78" customWidth="1"/>
    <col min="3857" max="3857" width="18" style="78" customWidth="1"/>
    <col min="3858" max="3858" width="10.28515625" style="78" customWidth="1"/>
    <col min="3859" max="3859" width="13.140625" style="78" customWidth="1"/>
    <col min="3860" max="3860" width="10.5703125" style="78" customWidth="1"/>
    <col min="3861" max="3861" width="12" style="78" customWidth="1"/>
    <col min="3862" max="3862" width="9.140625" style="78" customWidth="1"/>
    <col min="3863" max="4096" width="9.140625" style="78"/>
    <col min="4097" max="4097" width="47.42578125" style="78" customWidth="1"/>
    <col min="4098" max="4098" width="67.7109375" style="78" customWidth="1"/>
    <col min="4099" max="4099" width="16.42578125" style="78" customWidth="1"/>
    <col min="4100" max="4104" width="0" style="78" hidden="1" customWidth="1"/>
    <col min="4105" max="4105" width="22" style="78" customWidth="1"/>
    <col min="4106" max="4106" width="19.28515625" style="78" customWidth="1"/>
    <col min="4107" max="4107" width="19.5703125" style="78" customWidth="1"/>
    <col min="4108" max="4108" width="21.42578125" style="78" customWidth="1"/>
    <col min="4109" max="4109" width="20" style="78" customWidth="1"/>
    <col min="4110" max="4110" width="23.28515625" style="78" customWidth="1"/>
    <col min="4111" max="4111" width="17.28515625" style="78" customWidth="1"/>
    <col min="4112" max="4112" width="21.7109375" style="78" customWidth="1"/>
    <col min="4113" max="4113" width="18" style="78" customWidth="1"/>
    <col min="4114" max="4114" width="10.28515625" style="78" customWidth="1"/>
    <col min="4115" max="4115" width="13.140625" style="78" customWidth="1"/>
    <col min="4116" max="4116" width="10.5703125" style="78" customWidth="1"/>
    <col min="4117" max="4117" width="12" style="78" customWidth="1"/>
    <col min="4118" max="4118" width="9.140625" style="78" customWidth="1"/>
    <col min="4119" max="4352" width="9.140625" style="78"/>
    <col min="4353" max="4353" width="47.42578125" style="78" customWidth="1"/>
    <col min="4354" max="4354" width="67.7109375" style="78" customWidth="1"/>
    <col min="4355" max="4355" width="16.42578125" style="78" customWidth="1"/>
    <col min="4356" max="4360" width="0" style="78" hidden="1" customWidth="1"/>
    <col min="4361" max="4361" width="22" style="78" customWidth="1"/>
    <col min="4362" max="4362" width="19.28515625" style="78" customWidth="1"/>
    <col min="4363" max="4363" width="19.5703125" style="78" customWidth="1"/>
    <col min="4364" max="4364" width="21.42578125" style="78" customWidth="1"/>
    <col min="4365" max="4365" width="20" style="78" customWidth="1"/>
    <col min="4366" max="4366" width="23.28515625" style="78" customWidth="1"/>
    <col min="4367" max="4367" width="17.28515625" style="78" customWidth="1"/>
    <col min="4368" max="4368" width="21.7109375" style="78" customWidth="1"/>
    <col min="4369" max="4369" width="18" style="78" customWidth="1"/>
    <col min="4370" max="4370" width="10.28515625" style="78" customWidth="1"/>
    <col min="4371" max="4371" width="13.140625" style="78" customWidth="1"/>
    <col min="4372" max="4372" width="10.5703125" style="78" customWidth="1"/>
    <col min="4373" max="4373" width="12" style="78" customWidth="1"/>
    <col min="4374" max="4374" width="9.140625" style="78" customWidth="1"/>
    <col min="4375" max="4608" width="9.140625" style="78"/>
    <col min="4609" max="4609" width="47.42578125" style="78" customWidth="1"/>
    <col min="4610" max="4610" width="67.7109375" style="78" customWidth="1"/>
    <col min="4611" max="4611" width="16.42578125" style="78" customWidth="1"/>
    <col min="4612" max="4616" width="0" style="78" hidden="1" customWidth="1"/>
    <col min="4617" max="4617" width="22" style="78" customWidth="1"/>
    <col min="4618" max="4618" width="19.28515625" style="78" customWidth="1"/>
    <col min="4619" max="4619" width="19.5703125" style="78" customWidth="1"/>
    <col min="4620" max="4620" width="21.42578125" style="78" customWidth="1"/>
    <col min="4621" max="4621" width="20" style="78" customWidth="1"/>
    <col min="4622" max="4622" width="23.28515625" style="78" customWidth="1"/>
    <col min="4623" max="4623" width="17.28515625" style="78" customWidth="1"/>
    <col min="4624" max="4624" width="21.7109375" style="78" customWidth="1"/>
    <col min="4625" max="4625" width="18" style="78" customWidth="1"/>
    <col min="4626" max="4626" width="10.28515625" style="78" customWidth="1"/>
    <col min="4627" max="4627" width="13.140625" style="78" customWidth="1"/>
    <col min="4628" max="4628" width="10.5703125" style="78" customWidth="1"/>
    <col min="4629" max="4629" width="12" style="78" customWidth="1"/>
    <col min="4630" max="4630" width="9.140625" style="78" customWidth="1"/>
    <col min="4631" max="4864" width="9.140625" style="78"/>
    <col min="4865" max="4865" width="47.42578125" style="78" customWidth="1"/>
    <col min="4866" max="4866" width="67.7109375" style="78" customWidth="1"/>
    <col min="4867" max="4867" width="16.42578125" style="78" customWidth="1"/>
    <col min="4868" max="4872" width="0" style="78" hidden="1" customWidth="1"/>
    <col min="4873" max="4873" width="22" style="78" customWidth="1"/>
    <col min="4874" max="4874" width="19.28515625" style="78" customWidth="1"/>
    <col min="4875" max="4875" width="19.5703125" style="78" customWidth="1"/>
    <col min="4876" max="4876" width="21.42578125" style="78" customWidth="1"/>
    <col min="4877" max="4877" width="20" style="78" customWidth="1"/>
    <col min="4878" max="4878" width="23.28515625" style="78" customWidth="1"/>
    <col min="4879" max="4879" width="17.28515625" style="78" customWidth="1"/>
    <col min="4880" max="4880" width="21.7109375" style="78" customWidth="1"/>
    <col min="4881" max="4881" width="18" style="78" customWidth="1"/>
    <col min="4882" max="4882" width="10.28515625" style="78" customWidth="1"/>
    <col min="4883" max="4883" width="13.140625" style="78" customWidth="1"/>
    <col min="4884" max="4884" width="10.5703125" style="78" customWidth="1"/>
    <col min="4885" max="4885" width="12" style="78" customWidth="1"/>
    <col min="4886" max="4886" width="9.140625" style="78" customWidth="1"/>
    <col min="4887" max="5120" width="9.140625" style="78"/>
    <col min="5121" max="5121" width="47.42578125" style="78" customWidth="1"/>
    <col min="5122" max="5122" width="67.7109375" style="78" customWidth="1"/>
    <col min="5123" max="5123" width="16.42578125" style="78" customWidth="1"/>
    <col min="5124" max="5128" width="0" style="78" hidden="1" customWidth="1"/>
    <col min="5129" max="5129" width="22" style="78" customWidth="1"/>
    <col min="5130" max="5130" width="19.28515625" style="78" customWidth="1"/>
    <col min="5131" max="5131" width="19.5703125" style="78" customWidth="1"/>
    <col min="5132" max="5132" width="21.42578125" style="78" customWidth="1"/>
    <col min="5133" max="5133" width="20" style="78" customWidth="1"/>
    <col min="5134" max="5134" width="23.28515625" style="78" customWidth="1"/>
    <col min="5135" max="5135" width="17.28515625" style="78" customWidth="1"/>
    <col min="5136" max="5136" width="21.7109375" style="78" customWidth="1"/>
    <col min="5137" max="5137" width="18" style="78" customWidth="1"/>
    <col min="5138" max="5138" width="10.28515625" style="78" customWidth="1"/>
    <col min="5139" max="5139" width="13.140625" style="78" customWidth="1"/>
    <col min="5140" max="5140" width="10.5703125" style="78" customWidth="1"/>
    <col min="5141" max="5141" width="12" style="78" customWidth="1"/>
    <col min="5142" max="5142" width="9.140625" style="78" customWidth="1"/>
    <col min="5143" max="5376" width="9.140625" style="78"/>
    <col min="5377" max="5377" width="47.42578125" style="78" customWidth="1"/>
    <col min="5378" max="5378" width="67.7109375" style="78" customWidth="1"/>
    <col min="5379" max="5379" width="16.42578125" style="78" customWidth="1"/>
    <col min="5380" max="5384" width="0" style="78" hidden="1" customWidth="1"/>
    <col min="5385" max="5385" width="22" style="78" customWidth="1"/>
    <col min="5386" max="5386" width="19.28515625" style="78" customWidth="1"/>
    <col min="5387" max="5387" width="19.5703125" style="78" customWidth="1"/>
    <col min="5388" max="5388" width="21.42578125" style="78" customWidth="1"/>
    <col min="5389" max="5389" width="20" style="78" customWidth="1"/>
    <col min="5390" max="5390" width="23.28515625" style="78" customWidth="1"/>
    <col min="5391" max="5391" width="17.28515625" style="78" customWidth="1"/>
    <col min="5392" max="5392" width="21.7109375" style="78" customWidth="1"/>
    <col min="5393" max="5393" width="18" style="78" customWidth="1"/>
    <col min="5394" max="5394" width="10.28515625" style="78" customWidth="1"/>
    <col min="5395" max="5395" width="13.140625" style="78" customWidth="1"/>
    <col min="5396" max="5396" width="10.5703125" style="78" customWidth="1"/>
    <col min="5397" max="5397" width="12" style="78" customWidth="1"/>
    <col min="5398" max="5398" width="9.140625" style="78" customWidth="1"/>
    <col min="5399" max="5632" width="9.140625" style="78"/>
    <col min="5633" max="5633" width="47.42578125" style="78" customWidth="1"/>
    <col min="5634" max="5634" width="67.7109375" style="78" customWidth="1"/>
    <col min="5635" max="5635" width="16.42578125" style="78" customWidth="1"/>
    <col min="5636" max="5640" width="0" style="78" hidden="1" customWidth="1"/>
    <col min="5641" max="5641" width="22" style="78" customWidth="1"/>
    <col min="5642" max="5642" width="19.28515625" style="78" customWidth="1"/>
    <col min="5643" max="5643" width="19.5703125" style="78" customWidth="1"/>
    <col min="5644" max="5644" width="21.42578125" style="78" customWidth="1"/>
    <col min="5645" max="5645" width="20" style="78" customWidth="1"/>
    <col min="5646" max="5646" width="23.28515625" style="78" customWidth="1"/>
    <col min="5647" max="5647" width="17.28515625" style="78" customWidth="1"/>
    <col min="5648" max="5648" width="21.7109375" style="78" customWidth="1"/>
    <col min="5649" max="5649" width="18" style="78" customWidth="1"/>
    <col min="5650" max="5650" width="10.28515625" style="78" customWidth="1"/>
    <col min="5651" max="5651" width="13.140625" style="78" customWidth="1"/>
    <col min="5652" max="5652" width="10.5703125" style="78" customWidth="1"/>
    <col min="5653" max="5653" width="12" style="78" customWidth="1"/>
    <col min="5654" max="5654" width="9.140625" style="78" customWidth="1"/>
    <col min="5655" max="5888" width="9.140625" style="78"/>
    <col min="5889" max="5889" width="47.42578125" style="78" customWidth="1"/>
    <col min="5890" max="5890" width="67.7109375" style="78" customWidth="1"/>
    <col min="5891" max="5891" width="16.42578125" style="78" customWidth="1"/>
    <col min="5892" max="5896" width="0" style="78" hidden="1" customWidth="1"/>
    <col min="5897" max="5897" width="22" style="78" customWidth="1"/>
    <col min="5898" max="5898" width="19.28515625" style="78" customWidth="1"/>
    <col min="5899" max="5899" width="19.5703125" style="78" customWidth="1"/>
    <col min="5900" max="5900" width="21.42578125" style="78" customWidth="1"/>
    <col min="5901" max="5901" width="20" style="78" customWidth="1"/>
    <col min="5902" max="5902" width="23.28515625" style="78" customWidth="1"/>
    <col min="5903" max="5903" width="17.28515625" style="78" customWidth="1"/>
    <col min="5904" max="5904" width="21.7109375" style="78" customWidth="1"/>
    <col min="5905" max="5905" width="18" style="78" customWidth="1"/>
    <col min="5906" max="5906" width="10.28515625" style="78" customWidth="1"/>
    <col min="5907" max="5907" width="13.140625" style="78" customWidth="1"/>
    <col min="5908" max="5908" width="10.5703125" style="78" customWidth="1"/>
    <col min="5909" max="5909" width="12" style="78" customWidth="1"/>
    <col min="5910" max="5910" width="9.140625" style="78" customWidth="1"/>
    <col min="5911" max="6144" width="9.140625" style="78"/>
    <col min="6145" max="6145" width="47.42578125" style="78" customWidth="1"/>
    <col min="6146" max="6146" width="67.7109375" style="78" customWidth="1"/>
    <col min="6147" max="6147" width="16.42578125" style="78" customWidth="1"/>
    <col min="6148" max="6152" width="0" style="78" hidden="1" customWidth="1"/>
    <col min="6153" max="6153" width="22" style="78" customWidth="1"/>
    <col min="6154" max="6154" width="19.28515625" style="78" customWidth="1"/>
    <col min="6155" max="6155" width="19.5703125" style="78" customWidth="1"/>
    <col min="6156" max="6156" width="21.42578125" style="78" customWidth="1"/>
    <col min="6157" max="6157" width="20" style="78" customWidth="1"/>
    <col min="6158" max="6158" width="23.28515625" style="78" customWidth="1"/>
    <col min="6159" max="6159" width="17.28515625" style="78" customWidth="1"/>
    <col min="6160" max="6160" width="21.7109375" style="78" customWidth="1"/>
    <col min="6161" max="6161" width="18" style="78" customWidth="1"/>
    <col min="6162" max="6162" width="10.28515625" style="78" customWidth="1"/>
    <col min="6163" max="6163" width="13.140625" style="78" customWidth="1"/>
    <col min="6164" max="6164" width="10.5703125" style="78" customWidth="1"/>
    <col min="6165" max="6165" width="12" style="78" customWidth="1"/>
    <col min="6166" max="6166" width="9.140625" style="78" customWidth="1"/>
    <col min="6167" max="6400" width="9.140625" style="78"/>
    <col min="6401" max="6401" width="47.42578125" style="78" customWidth="1"/>
    <col min="6402" max="6402" width="67.7109375" style="78" customWidth="1"/>
    <col min="6403" max="6403" width="16.42578125" style="78" customWidth="1"/>
    <col min="6404" max="6408" width="0" style="78" hidden="1" customWidth="1"/>
    <col min="6409" max="6409" width="22" style="78" customWidth="1"/>
    <col min="6410" max="6410" width="19.28515625" style="78" customWidth="1"/>
    <col min="6411" max="6411" width="19.5703125" style="78" customWidth="1"/>
    <col min="6412" max="6412" width="21.42578125" style="78" customWidth="1"/>
    <col min="6413" max="6413" width="20" style="78" customWidth="1"/>
    <col min="6414" max="6414" width="23.28515625" style="78" customWidth="1"/>
    <col min="6415" max="6415" width="17.28515625" style="78" customWidth="1"/>
    <col min="6416" max="6416" width="21.7109375" style="78" customWidth="1"/>
    <col min="6417" max="6417" width="18" style="78" customWidth="1"/>
    <col min="6418" max="6418" width="10.28515625" style="78" customWidth="1"/>
    <col min="6419" max="6419" width="13.140625" style="78" customWidth="1"/>
    <col min="6420" max="6420" width="10.5703125" style="78" customWidth="1"/>
    <col min="6421" max="6421" width="12" style="78" customWidth="1"/>
    <col min="6422" max="6422" width="9.140625" style="78" customWidth="1"/>
    <col min="6423" max="6656" width="9.140625" style="78"/>
    <col min="6657" max="6657" width="47.42578125" style="78" customWidth="1"/>
    <col min="6658" max="6658" width="67.7109375" style="78" customWidth="1"/>
    <col min="6659" max="6659" width="16.42578125" style="78" customWidth="1"/>
    <col min="6660" max="6664" width="0" style="78" hidden="1" customWidth="1"/>
    <col min="6665" max="6665" width="22" style="78" customWidth="1"/>
    <col min="6666" max="6666" width="19.28515625" style="78" customWidth="1"/>
    <col min="6667" max="6667" width="19.5703125" style="78" customWidth="1"/>
    <col min="6668" max="6668" width="21.42578125" style="78" customWidth="1"/>
    <col min="6669" max="6669" width="20" style="78" customWidth="1"/>
    <col min="6670" max="6670" width="23.28515625" style="78" customWidth="1"/>
    <col min="6671" max="6671" width="17.28515625" style="78" customWidth="1"/>
    <col min="6672" max="6672" width="21.7109375" style="78" customWidth="1"/>
    <col min="6673" max="6673" width="18" style="78" customWidth="1"/>
    <col min="6674" max="6674" width="10.28515625" style="78" customWidth="1"/>
    <col min="6675" max="6675" width="13.140625" style="78" customWidth="1"/>
    <col min="6676" max="6676" width="10.5703125" style="78" customWidth="1"/>
    <col min="6677" max="6677" width="12" style="78" customWidth="1"/>
    <col min="6678" max="6678" width="9.140625" style="78" customWidth="1"/>
    <col min="6679" max="6912" width="9.140625" style="78"/>
    <col min="6913" max="6913" width="47.42578125" style="78" customWidth="1"/>
    <col min="6914" max="6914" width="67.7109375" style="78" customWidth="1"/>
    <col min="6915" max="6915" width="16.42578125" style="78" customWidth="1"/>
    <col min="6916" max="6920" width="0" style="78" hidden="1" customWidth="1"/>
    <col min="6921" max="6921" width="22" style="78" customWidth="1"/>
    <col min="6922" max="6922" width="19.28515625" style="78" customWidth="1"/>
    <col min="6923" max="6923" width="19.5703125" style="78" customWidth="1"/>
    <col min="6924" max="6924" width="21.42578125" style="78" customWidth="1"/>
    <col min="6925" max="6925" width="20" style="78" customWidth="1"/>
    <col min="6926" max="6926" width="23.28515625" style="78" customWidth="1"/>
    <col min="6927" max="6927" width="17.28515625" style="78" customWidth="1"/>
    <col min="6928" max="6928" width="21.7109375" style="78" customWidth="1"/>
    <col min="6929" max="6929" width="18" style="78" customWidth="1"/>
    <col min="6930" max="6930" width="10.28515625" style="78" customWidth="1"/>
    <col min="6931" max="6931" width="13.140625" style="78" customWidth="1"/>
    <col min="6932" max="6932" width="10.5703125" style="78" customWidth="1"/>
    <col min="6933" max="6933" width="12" style="78" customWidth="1"/>
    <col min="6934" max="6934" width="9.140625" style="78" customWidth="1"/>
    <col min="6935" max="7168" width="9.140625" style="78"/>
    <col min="7169" max="7169" width="47.42578125" style="78" customWidth="1"/>
    <col min="7170" max="7170" width="67.7109375" style="78" customWidth="1"/>
    <col min="7171" max="7171" width="16.42578125" style="78" customWidth="1"/>
    <col min="7172" max="7176" width="0" style="78" hidden="1" customWidth="1"/>
    <col min="7177" max="7177" width="22" style="78" customWidth="1"/>
    <col min="7178" max="7178" width="19.28515625" style="78" customWidth="1"/>
    <col min="7179" max="7179" width="19.5703125" style="78" customWidth="1"/>
    <col min="7180" max="7180" width="21.42578125" style="78" customWidth="1"/>
    <col min="7181" max="7181" width="20" style="78" customWidth="1"/>
    <col min="7182" max="7182" width="23.28515625" style="78" customWidth="1"/>
    <col min="7183" max="7183" width="17.28515625" style="78" customWidth="1"/>
    <col min="7184" max="7184" width="21.7109375" style="78" customWidth="1"/>
    <col min="7185" max="7185" width="18" style="78" customWidth="1"/>
    <col min="7186" max="7186" width="10.28515625" style="78" customWidth="1"/>
    <col min="7187" max="7187" width="13.140625" style="78" customWidth="1"/>
    <col min="7188" max="7188" width="10.5703125" style="78" customWidth="1"/>
    <col min="7189" max="7189" width="12" style="78" customWidth="1"/>
    <col min="7190" max="7190" width="9.140625" style="78" customWidth="1"/>
    <col min="7191" max="7424" width="9.140625" style="78"/>
    <col min="7425" max="7425" width="47.42578125" style="78" customWidth="1"/>
    <col min="7426" max="7426" width="67.7109375" style="78" customWidth="1"/>
    <col min="7427" max="7427" width="16.42578125" style="78" customWidth="1"/>
    <col min="7428" max="7432" width="0" style="78" hidden="1" customWidth="1"/>
    <col min="7433" max="7433" width="22" style="78" customWidth="1"/>
    <col min="7434" max="7434" width="19.28515625" style="78" customWidth="1"/>
    <col min="7435" max="7435" width="19.5703125" style="78" customWidth="1"/>
    <col min="7436" max="7436" width="21.42578125" style="78" customWidth="1"/>
    <col min="7437" max="7437" width="20" style="78" customWidth="1"/>
    <col min="7438" max="7438" width="23.28515625" style="78" customWidth="1"/>
    <col min="7439" max="7439" width="17.28515625" style="78" customWidth="1"/>
    <col min="7440" max="7440" width="21.7109375" style="78" customWidth="1"/>
    <col min="7441" max="7441" width="18" style="78" customWidth="1"/>
    <col min="7442" max="7442" width="10.28515625" style="78" customWidth="1"/>
    <col min="7443" max="7443" width="13.140625" style="78" customWidth="1"/>
    <col min="7444" max="7444" width="10.5703125" style="78" customWidth="1"/>
    <col min="7445" max="7445" width="12" style="78" customWidth="1"/>
    <col min="7446" max="7446" width="9.140625" style="78" customWidth="1"/>
    <col min="7447" max="7680" width="9.140625" style="78"/>
    <col min="7681" max="7681" width="47.42578125" style="78" customWidth="1"/>
    <col min="7682" max="7682" width="67.7109375" style="78" customWidth="1"/>
    <col min="7683" max="7683" width="16.42578125" style="78" customWidth="1"/>
    <col min="7684" max="7688" width="0" style="78" hidden="1" customWidth="1"/>
    <col min="7689" max="7689" width="22" style="78" customWidth="1"/>
    <col min="7690" max="7690" width="19.28515625" style="78" customWidth="1"/>
    <col min="7691" max="7691" width="19.5703125" style="78" customWidth="1"/>
    <col min="7692" max="7692" width="21.42578125" style="78" customWidth="1"/>
    <col min="7693" max="7693" width="20" style="78" customWidth="1"/>
    <col min="7694" max="7694" width="23.28515625" style="78" customWidth="1"/>
    <col min="7695" max="7695" width="17.28515625" style="78" customWidth="1"/>
    <col min="7696" max="7696" width="21.7109375" style="78" customWidth="1"/>
    <col min="7697" max="7697" width="18" style="78" customWidth="1"/>
    <col min="7698" max="7698" width="10.28515625" style="78" customWidth="1"/>
    <col min="7699" max="7699" width="13.140625" style="78" customWidth="1"/>
    <col min="7700" max="7700" width="10.5703125" style="78" customWidth="1"/>
    <col min="7701" max="7701" width="12" style="78" customWidth="1"/>
    <col min="7702" max="7702" width="9.140625" style="78" customWidth="1"/>
    <col min="7703" max="7936" width="9.140625" style="78"/>
    <col min="7937" max="7937" width="47.42578125" style="78" customWidth="1"/>
    <col min="7938" max="7938" width="67.7109375" style="78" customWidth="1"/>
    <col min="7939" max="7939" width="16.42578125" style="78" customWidth="1"/>
    <col min="7940" max="7944" width="0" style="78" hidden="1" customWidth="1"/>
    <col min="7945" max="7945" width="22" style="78" customWidth="1"/>
    <col min="7946" max="7946" width="19.28515625" style="78" customWidth="1"/>
    <col min="7947" max="7947" width="19.5703125" style="78" customWidth="1"/>
    <col min="7948" max="7948" width="21.42578125" style="78" customWidth="1"/>
    <col min="7949" max="7949" width="20" style="78" customWidth="1"/>
    <col min="7950" max="7950" width="23.28515625" style="78" customWidth="1"/>
    <col min="7951" max="7951" width="17.28515625" style="78" customWidth="1"/>
    <col min="7952" max="7952" width="21.7109375" style="78" customWidth="1"/>
    <col min="7953" max="7953" width="18" style="78" customWidth="1"/>
    <col min="7954" max="7954" width="10.28515625" style="78" customWidth="1"/>
    <col min="7955" max="7955" width="13.140625" style="78" customWidth="1"/>
    <col min="7956" max="7956" width="10.5703125" style="78" customWidth="1"/>
    <col min="7957" max="7957" width="12" style="78" customWidth="1"/>
    <col min="7958" max="7958" width="9.140625" style="78" customWidth="1"/>
    <col min="7959" max="8192" width="9.140625" style="78"/>
    <col min="8193" max="8193" width="47.42578125" style="78" customWidth="1"/>
    <col min="8194" max="8194" width="67.7109375" style="78" customWidth="1"/>
    <col min="8195" max="8195" width="16.42578125" style="78" customWidth="1"/>
    <col min="8196" max="8200" width="0" style="78" hidden="1" customWidth="1"/>
    <col min="8201" max="8201" width="22" style="78" customWidth="1"/>
    <col min="8202" max="8202" width="19.28515625" style="78" customWidth="1"/>
    <col min="8203" max="8203" width="19.5703125" style="78" customWidth="1"/>
    <col min="8204" max="8204" width="21.42578125" style="78" customWidth="1"/>
    <col min="8205" max="8205" width="20" style="78" customWidth="1"/>
    <col min="8206" max="8206" width="23.28515625" style="78" customWidth="1"/>
    <col min="8207" max="8207" width="17.28515625" style="78" customWidth="1"/>
    <col min="8208" max="8208" width="21.7109375" style="78" customWidth="1"/>
    <col min="8209" max="8209" width="18" style="78" customWidth="1"/>
    <col min="8210" max="8210" width="10.28515625" style="78" customWidth="1"/>
    <col min="8211" max="8211" width="13.140625" style="78" customWidth="1"/>
    <col min="8212" max="8212" width="10.5703125" style="78" customWidth="1"/>
    <col min="8213" max="8213" width="12" style="78" customWidth="1"/>
    <col min="8214" max="8214" width="9.140625" style="78" customWidth="1"/>
    <col min="8215" max="8448" width="9.140625" style="78"/>
    <col min="8449" max="8449" width="47.42578125" style="78" customWidth="1"/>
    <col min="8450" max="8450" width="67.7109375" style="78" customWidth="1"/>
    <col min="8451" max="8451" width="16.42578125" style="78" customWidth="1"/>
    <col min="8452" max="8456" width="0" style="78" hidden="1" customWidth="1"/>
    <col min="8457" max="8457" width="22" style="78" customWidth="1"/>
    <col min="8458" max="8458" width="19.28515625" style="78" customWidth="1"/>
    <col min="8459" max="8459" width="19.5703125" style="78" customWidth="1"/>
    <col min="8460" max="8460" width="21.42578125" style="78" customWidth="1"/>
    <col min="8461" max="8461" width="20" style="78" customWidth="1"/>
    <col min="8462" max="8462" width="23.28515625" style="78" customWidth="1"/>
    <col min="8463" max="8463" width="17.28515625" style="78" customWidth="1"/>
    <col min="8464" max="8464" width="21.7109375" style="78" customWidth="1"/>
    <col min="8465" max="8465" width="18" style="78" customWidth="1"/>
    <col min="8466" max="8466" width="10.28515625" style="78" customWidth="1"/>
    <col min="8467" max="8467" width="13.140625" style="78" customWidth="1"/>
    <col min="8468" max="8468" width="10.5703125" style="78" customWidth="1"/>
    <col min="8469" max="8469" width="12" style="78" customWidth="1"/>
    <col min="8470" max="8470" width="9.140625" style="78" customWidth="1"/>
    <col min="8471" max="8704" width="9.140625" style="78"/>
    <col min="8705" max="8705" width="47.42578125" style="78" customWidth="1"/>
    <col min="8706" max="8706" width="67.7109375" style="78" customWidth="1"/>
    <col min="8707" max="8707" width="16.42578125" style="78" customWidth="1"/>
    <col min="8708" max="8712" width="0" style="78" hidden="1" customWidth="1"/>
    <col min="8713" max="8713" width="22" style="78" customWidth="1"/>
    <col min="8714" max="8714" width="19.28515625" style="78" customWidth="1"/>
    <col min="8715" max="8715" width="19.5703125" style="78" customWidth="1"/>
    <col min="8716" max="8716" width="21.42578125" style="78" customWidth="1"/>
    <col min="8717" max="8717" width="20" style="78" customWidth="1"/>
    <col min="8718" max="8718" width="23.28515625" style="78" customWidth="1"/>
    <col min="8719" max="8719" width="17.28515625" style="78" customWidth="1"/>
    <col min="8720" max="8720" width="21.7109375" style="78" customWidth="1"/>
    <col min="8721" max="8721" width="18" style="78" customWidth="1"/>
    <col min="8722" max="8722" width="10.28515625" style="78" customWidth="1"/>
    <col min="8723" max="8723" width="13.140625" style="78" customWidth="1"/>
    <col min="8724" max="8724" width="10.5703125" style="78" customWidth="1"/>
    <col min="8725" max="8725" width="12" style="78" customWidth="1"/>
    <col min="8726" max="8726" width="9.140625" style="78" customWidth="1"/>
    <col min="8727" max="8960" width="9.140625" style="78"/>
    <col min="8961" max="8961" width="47.42578125" style="78" customWidth="1"/>
    <col min="8962" max="8962" width="67.7109375" style="78" customWidth="1"/>
    <col min="8963" max="8963" width="16.42578125" style="78" customWidth="1"/>
    <col min="8964" max="8968" width="0" style="78" hidden="1" customWidth="1"/>
    <col min="8969" max="8969" width="22" style="78" customWidth="1"/>
    <col min="8970" max="8970" width="19.28515625" style="78" customWidth="1"/>
    <col min="8971" max="8971" width="19.5703125" style="78" customWidth="1"/>
    <col min="8972" max="8972" width="21.42578125" style="78" customWidth="1"/>
    <col min="8973" max="8973" width="20" style="78" customWidth="1"/>
    <col min="8974" max="8974" width="23.28515625" style="78" customWidth="1"/>
    <col min="8975" max="8975" width="17.28515625" style="78" customWidth="1"/>
    <col min="8976" max="8976" width="21.7109375" style="78" customWidth="1"/>
    <col min="8977" max="8977" width="18" style="78" customWidth="1"/>
    <col min="8978" max="8978" width="10.28515625" style="78" customWidth="1"/>
    <col min="8979" max="8979" width="13.140625" style="78" customWidth="1"/>
    <col min="8980" max="8980" width="10.5703125" style="78" customWidth="1"/>
    <col min="8981" max="8981" width="12" style="78" customWidth="1"/>
    <col min="8982" max="8982" width="9.140625" style="78" customWidth="1"/>
    <col min="8983" max="9216" width="9.140625" style="78"/>
    <col min="9217" max="9217" width="47.42578125" style="78" customWidth="1"/>
    <col min="9218" max="9218" width="67.7109375" style="78" customWidth="1"/>
    <col min="9219" max="9219" width="16.42578125" style="78" customWidth="1"/>
    <col min="9220" max="9224" width="0" style="78" hidden="1" customWidth="1"/>
    <col min="9225" max="9225" width="22" style="78" customWidth="1"/>
    <col min="9226" max="9226" width="19.28515625" style="78" customWidth="1"/>
    <col min="9227" max="9227" width="19.5703125" style="78" customWidth="1"/>
    <col min="9228" max="9228" width="21.42578125" style="78" customWidth="1"/>
    <col min="9229" max="9229" width="20" style="78" customWidth="1"/>
    <col min="9230" max="9230" width="23.28515625" style="78" customWidth="1"/>
    <col min="9231" max="9231" width="17.28515625" style="78" customWidth="1"/>
    <col min="9232" max="9232" width="21.7109375" style="78" customWidth="1"/>
    <col min="9233" max="9233" width="18" style="78" customWidth="1"/>
    <col min="9234" max="9234" width="10.28515625" style="78" customWidth="1"/>
    <col min="9235" max="9235" width="13.140625" style="78" customWidth="1"/>
    <col min="9236" max="9236" width="10.5703125" style="78" customWidth="1"/>
    <col min="9237" max="9237" width="12" style="78" customWidth="1"/>
    <col min="9238" max="9238" width="9.140625" style="78" customWidth="1"/>
    <col min="9239" max="9472" width="9.140625" style="78"/>
    <col min="9473" max="9473" width="47.42578125" style="78" customWidth="1"/>
    <col min="9474" max="9474" width="67.7109375" style="78" customWidth="1"/>
    <col min="9475" max="9475" width="16.42578125" style="78" customWidth="1"/>
    <col min="9476" max="9480" width="0" style="78" hidden="1" customWidth="1"/>
    <col min="9481" max="9481" width="22" style="78" customWidth="1"/>
    <col min="9482" max="9482" width="19.28515625" style="78" customWidth="1"/>
    <col min="9483" max="9483" width="19.5703125" style="78" customWidth="1"/>
    <col min="9484" max="9484" width="21.42578125" style="78" customWidth="1"/>
    <col min="9485" max="9485" width="20" style="78" customWidth="1"/>
    <col min="9486" max="9486" width="23.28515625" style="78" customWidth="1"/>
    <col min="9487" max="9487" width="17.28515625" style="78" customWidth="1"/>
    <col min="9488" max="9488" width="21.7109375" style="78" customWidth="1"/>
    <col min="9489" max="9489" width="18" style="78" customWidth="1"/>
    <col min="9490" max="9490" width="10.28515625" style="78" customWidth="1"/>
    <col min="9491" max="9491" width="13.140625" style="78" customWidth="1"/>
    <col min="9492" max="9492" width="10.5703125" style="78" customWidth="1"/>
    <col min="9493" max="9493" width="12" style="78" customWidth="1"/>
    <col min="9494" max="9494" width="9.140625" style="78" customWidth="1"/>
    <col min="9495" max="9728" width="9.140625" style="78"/>
    <col min="9729" max="9729" width="47.42578125" style="78" customWidth="1"/>
    <col min="9730" max="9730" width="67.7109375" style="78" customWidth="1"/>
    <col min="9731" max="9731" width="16.42578125" style="78" customWidth="1"/>
    <col min="9732" max="9736" width="0" style="78" hidden="1" customWidth="1"/>
    <col min="9737" max="9737" width="22" style="78" customWidth="1"/>
    <col min="9738" max="9738" width="19.28515625" style="78" customWidth="1"/>
    <col min="9739" max="9739" width="19.5703125" style="78" customWidth="1"/>
    <col min="9740" max="9740" width="21.42578125" style="78" customWidth="1"/>
    <col min="9741" max="9741" width="20" style="78" customWidth="1"/>
    <col min="9742" max="9742" width="23.28515625" style="78" customWidth="1"/>
    <col min="9743" max="9743" width="17.28515625" style="78" customWidth="1"/>
    <col min="9744" max="9744" width="21.7109375" style="78" customWidth="1"/>
    <col min="9745" max="9745" width="18" style="78" customWidth="1"/>
    <col min="9746" max="9746" width="10.28515625" style="78" customWidth="1"/>
    <col min="9747" max="9747" width="13.140625" style="78" customWidth="1"/>
    <col min="9748" max="9748" width="10.5703125" style="78" customWidth="1"/>
    <col min="9749" max="9749" width="12" style="78" customWidth="1"/>
    <col min="9750" max="9750" width="9.140625" style="78" customWidth="1"/>
    <col min="9751" max="9984" width="9.140625" style="78"/>
    <col min="9985" max="9985" width="47.42578125" style="78" customWidth="1"/>
    <col min="9986" max="9986" width="67.7109375" style="78" customWidth="1"/>
    <col min="9987" max="9987" width="16.42578125" style="78" customWidth="1"/>
    <col min="9988" max="9992" width="0" style="78" hidden="1" customWidth="1"/>
    <col min="9993" max="9993" width="22" style="78" customWidth="1"/>
    <col min="9994" max="9994" width="19.28515625" style="78" customWidth="1"/>
    <col min="9995" max="9995" width="19.5703125" style="78" customWidth="1"/>
    <col min="9996" max="9996" width="21.42578125" style="78" customWidth="1"/>
    <col min="9997" max="9997" width="20" style="78" customWidth="1"/>
    <col min="9998" max="9998" width="23.28515625" style="78" customWidth="1"/>
    <col min="9999" max="9999" width="17.28515625" style="78" customWidth="1"/>
    <col min="10000" max="10000" width="21.7109375" style="78" customWidth="1"/>
    <col min="10001" max="10001" width="18" style="78" customWidth="1"/>
    <col min="10002" max="10002" width="10.28515625" style="78" customWidth="1"/>
    <col min="10003" max="10003" width="13.140625" style="78" customWidth="1"/>
    <col min="10004" max="10004" width="10.5703125" style="78" customWidth="1"/>
    <col min="10005" max="10005" width="12" style="78" customWidth="1"/>
    <col min="10006" max="10006" width="9.140625" style="78" customWidth="1"/>
    <col min="10007" max="10240" width="9.140625" style="78"/>
    <col min="10241" max="10241" width="47.42578125" style="78" customWidth="1"/>
    <col min="10242" max="10242" width="67.7109375" style="78" customWidth="1"/>
    <col min="10243" max="10243" width="16.42578125" style="78" customWidth="1"/>
    <col min="10244" max="10248" width="0" style="78" hidden="1" customWidth="1"/>
    <col min="10249" max="10249" width="22" style="78" customWidth="1"/>
    <col min="10250" max="10250" width="19.28515625" style="78" customWidth="1"/>
    <col min="10251" max="10251" width="19.5703125" style="78" customWidth="1"/>
    <col min="10252" max="10252" width="21.42578125" style="78" customWidth="1"/>
    <col min="10253" max="10253" width="20" style="78" customWidth="1"/>
    <col min="10254" max="10254" width="23.28515625" style="78" customWidth="1"/>
    <col min="10255" max="10255" width="17.28515625" style="78" customWidth="1"/>
    <col min="10256" max="10256" width="21.7109375" style="78" customWidth="1"/>
    <col min="10257" max="10257" width="18" style="78" customWidth="1"/>
    <col min="10258" max="10258" width="10.28515625" style="78" customWidth="1"/>
    <col min="10259" max="10259" width="13.140625" style="78" customWidth="1"/>
    <col min="10260" max="10260" width="10.5703125" style="78" customWidth="1"/>
    <col min="10261" max="10261" width="12" style="78" customWidth="1"/>
    <col min="10262" max="10262" width="9.140625" style="78" customWidth="1"/>
    <col min="10263" max="10496" width="9.140625" style="78"/>
    <col min="10497" max="10497" width="47.42578125" style="78" customWidth="1"/>
    <col min="10498" max="10498" width="67.7109375" style="78" customWidth="1"/>
    <col min="10499" max="10499" width="16.42578125" style="78" customWidth="1"/>
    <col min="10500" max="10504" width="0" style="78" hidden="1" customWidth="1"/>
    <col min="10505" max="10505" width="22" style="78" customWidth="1"/>
    <col min="10506" max="10506" width="19.28515625" style="78" customWidth="1"/>
    <col min="10507" max="10507" width="19.5703125" style="78" customWidth="1"/>
    <col min="10508" max="10508" width="21.42578125" style="78" customWidth="1"/>
    <col min="10509" max="10509" width="20" style="78" customWidth="1"/>
    <col min="10510" max="10510" width="23.28515625" style="78" customWidth="1"/>
    <col min="10511" max="10511" width="17.28515625" style="78" customWidth="1"/>
    <col min="10512" max="10512" width="21.7109375" style="78" customWidth="1"/>
    <col min="10513" max="10513" width="18" style="78" customWidth="1"/>
    <col min="10514" max="10514" width="10.28515625" style="78" customWidth="1"/>
    <col min="10515" max="10515" width="13.140625" style="78" customWidth="1"/>
    <col min="10516" max="10516" width="10.5703125" style="78" customWidth="1"/>
    <col min="10517" max="10517" width="12" style="78" customWidth="1"/>
    <col min="10518" max="10518" width="9.140625" style="78" customWidth="1"/>
    <col min="10519" max="10752" width="9.140625" style="78"/>
    <col min="10753" max="10753" width="47.42578125" style="78" customWidth="1"/>
    <col min="10754" max="10754" width="67.7109375" style="78" customWidth="1"/>
    <col min="10755" max="10755" width="16.42578125" style="78" customWidth="1"/>
    <col min="10756" max="10760" width="0" style="78" hidden="1" customWidth="1"/>
    <col min="10761" max="10761" width="22" style="78" customWidth="1"/>
    <col min="10762" max="10762" width="19.28515625" style="78" customWidth="1"/>
    <col min="10763" max="10763" width="19.5703125" style="78" customWidth="1"/>
    <col min="10764" max="10764" width="21.42578125" style="78" customWidth="1"/>
    <col min="10765" max="10765" width="20" style="78" customWidth="1"/>
    <col min="10766" max="10766" width="23.28515625" style="78" customWidth="1"/>
    <col min="10767" max="10767" width="17.28515625" style="78" customWidth="1"/>
    <col min="10768" max="10768" width="21.7109375" style="78" customWidth="1"/>
    <col min="10769" max="10769" width="18" style="78" customWidth="1"/>
    <col min="10770" max="10770" width="10.28515625" style="78" customWidth="1"/>
    <col min="10771" max="10771" width="13.140625" style="78" customWidth="1"/>
    <col min="10772" max="10772" width="10.5703125" style="78" customWidth="1"/>
    <col min="10773" max="10773" width="12" style="78" customWidth="1"/>
    <col min="10774" max="10774" width="9.140625" style="78" customWidth="1"/>
    <col min="10775" max="11008" width="9.140625" style="78"/>
    <col min="11009" max="11009" width="47.42578125" style="78" customWidth="1"/>
    <col min="11010" max="11010" width="67.7109375" style="78" customWidth="1"/>
    <col min="11011" max="11011" width="16.42578125" style="78" customWidth="1"/>
    <col min="11012" max="11016" width="0" style="78" hidden="1" customWidth="1"/>
    <col min="11017" max="11017" width="22" style="78" customWidth="1"/>
    <col min="11018" max="11018" width="19.28515625" style="78" customWidth="1"/>
    <col min="11019" max="11019" width="19.5703125" style="78" customWidth="1"/>
    <col min="11020" max="11020" width="21.42578125" style="78" customWidth="1"/>
    <col min="11021" max="11021" width="20" style="78" customWidth="1"/>
    <col min="11022" max="11022" width="23.28515625" style="78" customWidth="1"/>
    <col min="11023" max="11023" width="17.28515625" style="78" customWidth="1"/>
    <col min="11024" max="11024" width="21.7109375" style="78" customWidth="1"/>
    <col min="11025" max="11025" width="18" style="78" customWidth="1"/>
    <col min="11026" max="11026" width="10.28515625" style="78" customWidth="1"/>
    <col min="11027" max="11027" width="13.140625" style="78" customWidth="1"/>
    <col min="11028" max="11028" width="10.5703125" style="78" customWidth="1"/>
    <col min="11029" max="11029" width="12" style="78" customWidth="1"/>
    <col min="11030" max="11030" width="9.140625" style="78" customWidth="1"/>
    <col min="11031" max="11264" width="9.140625" style="78"/>
    <col min="11265" max="11265" width="47.42578125" style="78" customWidth="1"/>
    <col min="11266" max="11266" width="67.7109375" style="78" customWidth="1"/>
    <col min="11267" max="11267" width="16.42578125" style="78" customWidth="1"/>
    <col min="11268" max="11272" width="0" style="78" hidden="1" customWidth="1"/>
    <col min="11273" max="11273" width="22" style="78" customWidth="1"/>
    <col min="11274" max="11274" width="19.28515625" style="78" customWidth="1"/>
    <col min="11275" max="11275" width="19.5703125" style="78" customWidth="1"/>
    <col min="11276" max="11276" width="21.42578125" style="78" customWidth="1"/>
    <col min="11277" max="11277" width="20" style="78" customWidth="1"/>
    <col min="11278" max="11278" width="23.28515625" style="78" customWidth="1"/>
    <col min="11279" max="11279" width="17.28515625" style="78" customWidth="1"/>
    <col min="11280" max="11280" width="21.7109375" style="78" customWidth="1"/>
    <col min="11281" max="11281" width="18" style="78" customWidth="1"/>
    <col min="11282" max="11282" width="10.28515625" style="78" customWidth="1"/>
    <col min="11283" max="11283" width="13.140625" style="78" customWidth="1"/>
    <col min="11284" max="11284" width="10.5703125" style="78" customWidth="1"/>
    <col min="11285" max="11285" width="12" style="78" customWidth="1"/>
    <col min="11286" max="11286" width="9.140625" style="78" customWidth="1"/>
    <col min="11287" max="11520" width="9.140625" style="78"/>
    <col min="11521" max="11521" width="47.42578125" style="78" customWidth="1"/>
    <col min="11522" max="11522" width="67.7109375" style="78" customWidth="1"/>
    <col min="11523" max="11523" width="16.42578125" style="78" customWidth="1"/>
    <col min="11524" max="11528" width="0" style="78" hidden="1" customWidth="1"/>
    <col min="11529" max="11529" width="22" style="78" customWidth="1"/>
    <col min="11530" max="11530" width="19.28515625" style="78" customWidth="1"/>
    <col min="11531" max="11531" width="19.5703125" style="78" customWidth="1"/>
    <col min="11532" max="11532" width="21.42578125" style="78" customWidth="1"/>
    <col min="11533" max="11533" width="20" style="78" customWidth="1"/>
    <col min="11534" max="11534" width="23.28515625" style="78" customWidth="1"/>
    <col min="11535" max="11535" width="17.28515625" style="78" customWidth="1"/>
    <col min="11536" max="11536" width="21.7109375" style="78" customWidth="1"/>
    <col min="11537" max="11537" width="18" style="78" customWidth="1"/>
    <col min="11538" max="11538" width="10.28515625" style="78" customWidth="1"/>
    <col min="11539" max="11539" width="13.140625" style="78" customWidth="1"/>
    <col min="11540" max="11540" width="10.5703125" style="78" customWidth="1"/>
    <col min="11541" max="11541" width="12" style="78" customWidth="1"/>
    <col min="11542" max="11542" width="9.140625" style="78" customWidth="1"/>
    <col min="11543" max="11776" width="9.140625" style="78"/>
    <col min="11777" max="11777" width="47.42578125" style="78" customWidth="1"/>
    <col min="11778" max="11778" width="67.7109375" style="78" customWidth="1"/>
    <col min="11779" max="11779" width="16.42578125" style="78" customWidth="1"/>
    <col min="11780" max="11784" width="0" style="78" hidden="1" customWidth="1"/>
    <col min="11785" max="11785" width="22" style="78" customWidth="1"/>
    <col min="11786" max="11786" width="19.28515625" style="78" customWidth="1"/>
    <col min="11787" max="11787" width="19.5703125" style="78" customWidth="1"/>
    <col min="11788" max="11788" width="21.42578125" style="78" customWidth="1"/>
    <col min="11789" max="11789" width="20" style="78" customWidth="1"/>
    <col min="11790" max="11790" width="23.28515625" style="78" customWidth="1"/>
    <col min="11791" max="11791" width="17.28515625" style="78" customWidth="1"/>
    <col min="11792" max="11792" width="21.7109375" style="78" customWidth="1"/>
    <col min="11793" max="11793" width="18" style="78" customWidth="1"/>
    <col min="11794" max="11794" width="10.28515625" style="78" customWidth="1"/>
    <col min="11795" max="11795" width="13.140625" style="78" customWidth="1"/>
    <col min="11796" max="11796" width="10.5703125" style="78" customWidth="1"/>
    <col min="11797" max="11797" width="12" style="78" customWidth="1"/>
    <col min="11798" max="11798" width="9.140625" style="78" customWidth="1"/>
    <col min="11799" max="12032" width="9.140625" style="78"/>
    <col min="12033" max="12033" width="47.42578125" style="78" customWidth="1"/>
    <col min="12034" max="12034" width="67.7109375" style="78" customWidth="1"/>
    <col min="12035" max="12035" width="16.42578125" style="78" customWidth="1"/>
    <col min="12036" max="12040" width="0" style="78" hidden="1" customWidth="1"/>
    <col min="12041" max="12041" width="22" style="78" customWidth="1"/>
    <col min="12042" max="12042" width="19.28515625" style="78" customWidth="1"/>
    <col min="12043" max="12043" width="19.5703125" style="78" customWidth="1"/>
    <col min="12044" max="12044" width="21.42578125" style="78" customWidth="1"/>
    <col min="12045" max="12045" width="20" style="78" customWidth="1"/>
    <col min="12046" max="12046" width="23.28515625" style="78" customWidth="1"/>
    <col min="12047" max="12047" width="17.28515625" style="78" customWidth="1"/>
    <col min="12048" max="12048" width="21.7109375" style="78" customWidth="1"/>
    <col min="12049" max="12049" width="18" style="78" customWidth="1"/>
    <col min="12050" max="12050" width="10.28515625" style="78" customWidth="1"/>
    <col min="12051" max="12051" width="13.140625" style="78" customWidth="1"/>
    <col min="12052" max="12052" width="10.5703125" style="78" customWidth="1"/>
    <col min="12053" max="12053" width="12" style="78" customWidth="1"/>
    <col min="12054" max="12054" width="9.140625" style="78" customWidth="1"/>
    <col min="12055" max="12288" width="9.140625" style="78"/>
    <col min="12289" max="12289" width="47.42578125" style="78" customWidth="1"/>
    <col min="12290" max="12290" width="67.7109375" style="78" customWidth="1"/>
    <col min="12291" max="12291" width="16.42578125" style="78" customWidth="1"/>
    <col min="12292" max="12296" width="0" style="78" hidden="1" customWidth="1"/>
    <col min="12297" max="12297" width="22" style="78" customWidth="1"/>
    <col min="12298" max="12298" width="19.28515625" style="78" customWidth="1"/>
    <col min="12299" max="12299" width="19.5703125" style="78" customWidth="1"/>
    <col min="12300" max="12300" width="21.42578125" style="78" customWidth="1"/>
    <col min="12301" max="12301" width="20" style="78" customWidth="1"/>
    <col min="12302" max="12302" width="23.28515625" style="78" customWidth="1"/>
    <col min="12303" max="12303" width="17.28515625" style="78" customWidth="1"/>
    <col min="12304" max="12304" width="21.7109375" style="78" customWidth="1"/>
    <col min="12305" max="12305" width="18" style="78" customWidth="1"/>
    <col min="12306" max="12306" width="10.28515625" style="78" customWidth="1"/>
    <col min="12307" max="12307" width="13.140625" style="78" customWidth="1"/>
    <col min="12308" max="12308" width="10.5703125" style="78" customWidth="1"/>
    <col min="12309" max="12309" width="12" style="78" customWidth="1"/>
    <col min="12310" max="12310" width="9.140625" style="78" customWidth="1"/>
    <col min="12311" max="12544" width="9.140625" style="78"/>
    <col min="12545" max="12545" width="47.42578125" style="78" customWidth="1"/>
    <col min="12546" max="12546" width="67.7109375" style="78" customWidth="1"/>
    <col min="12547" max="12547" width="16.42578125" style="78" customWidth="1"/>
    <col min="12548" max="12552" width="0" style="78" hidden="1" customWidth="1"/>
    <col min="12553" max="12553" width="22" style="78" customWidth="1"/>
    <col min="12554" max="12554" width="19.28515625" style="78" customWidth="1"/>
    <col min="12555" max="12555" width="19.5703125" style="78" customWidth="1"/>
    <col min="12556" max="12556" width="21.42578125" style="78" customWidth="1"/>
    <col min="12557" max="12557" width="20" style="78" customWidth="1"/>
    <col min="12558" max="12558" width="23.28515625" style="78" customWidth="1"/>
    <col min="12559" max="12559" width="17.28515625" style="78" customWidth="1"/>
    <col min="12560" max="12560" width="21.7109375" style="78" customWidth="1"/>
    <col min="12561" max="12561" width="18" style="78" customWidth="1"/>
    <col min="12562" max="12562" width="10.28515625" style="78" customWidth="1"/>
    <col min="12563" max="12563" width="13.140625" style="78" customWidth="1"/>
    <col min="12564" max="12564" width="10.5703125" style="78" customWidth="1"/>
    <col min="12565" max="12565" width="12" style="78" customWidth="1"/>
    <col min="12566" max="12566" width="9.140625" style="78" customWidth="1"/>
    <col min="12567" max="12800" width="9.140625" style="78"/>
    <col min="12801" max="12801" width="47.42578125" style="78" customWidth="1"/>
    <col min="12802" max="12802" width="67.7109375" style="78" customWidth="1"/>
    <col min="12803" max="12803" width="16.42578125" style="78" customWidth="1"/>
    <col min="12804" max="12808" width="0" style="78" hidden="1" customWidth="1"/>
    <col min="12809" max="12809" width="22" style="78" customWidth="1"/>
    <col min="12810" max="12810" width="19.28515625" style="78" customWidth="1"/>
    <col min="12811" max="12811" width="19.5703125" style="78" customWidth="1"/>
    <col min="12812" max="12812" width="21.42578125" style="78" customWidth="1"/>
    <col min="12813" max="12813" width="20" style="78" customWidth="1"/>
    <col min="12814" max="12814" width="23.28515625" style="78" customWidth="1"/>
    <col min="12815" max="12815" width="17.28515625" style="78" customWidth="1"/>
    <col min="12816" max="12816" width="21.7109375" style="78" customWidth="1"/>
    <col min="12817" max="12817" width="18" style="78" customWidth="1"/>
    <col min="12818" max="12818" width="10.28515625" style="78" customWidth="1"/>
    <col min="12819" max="12819" width="13.140625" style="78" customWidth="1"/>
    <col min="12820" max="12820" width="10.5703125" style="78" customWidth="1"/>
    <col min="12821" max="12821" width="12" style="78" customWidth="1"/>
    <col min="12822" max="12822" width="9.140625" style="78" customWidth="1"/>
    <col min="12823" max="13056" width="9.140625" style="78"/>
    <col min="13057" max="13057" width="47.42578125" style="78" customWidth="1"/>
    <col min="13058" max="13058" width="67.7109375" style="78" customWidth="1"/>
    <col min="13059" max="13059" width="16.42578125" style="78" customWidth="1"/>
    <col min="13060" max="13064" width="0" style="78" hidden="1" customWidth="1"/>
    <col min="13065" max="13065" width="22" style="78" customWidth="1"/>
    <col min="13066" max="13066" width="19.28515625" style="78" customWidth="1"/>
    <col min="13067" max="13067" width="19.5703125" style="78" customWidth="1"/>
    <col min="13068" max="13068" width="21.42578125" style="78" customWidth="1"/>
    <col min="13069" max="13069" width="20" style="78" customWidth="1"/>
    <col min="13070" max="13070" width="23.28515625" style="78" customWidth="1"/>
    <col min="13071" max="13071" width="17.28515625" style="78" customWidth="1"/>
    <col min="13072" max="13072" width="21.7109375" style="78" customWidth="1"/>
    <col min="13073" max="13073" width="18" style="78" customWidth="1"/>
    <col min="13074" max="13074" width="10.28515625" style="78" customWidth="1"/>
    <col min="13075" max="13075" width="13.140625" style="78" customWidth="1"/>
    <col min="13076" max="13076" width="10.5703125" style="78" customWidth="1"/>
    <col min="13077" max="13077" width="12" style="78" customWidth="1"/>
    <col min="13078" max="13078" width="9.140625" style="78" customWidth="1"/>
    <col min="13079" max="13312" width="9.140625" style="78"/>
    <col min="13313" max="13313" width="47.42578125" style="78" customWidth="1"/>
    <col min="13314" max="13314" width="67.7109375" style="78" customWidth="1"/>
    <col min="13315" max="13315" width="16.42578125" style="78" customWidth="1"/>
    <col min="13316" max="13320" width="0" style="78" hidden="1" customWidth="1"/>
    <col min="13321" max="13321" width="22" style="78" customWidth="1"/>
    <col min="13322" max="13322" width="19.28515625" style="78" customWidth="1"/>
    <col min="13323" max="13323" width="19.5703125" style="78" customWidth="1"/>
    <col min="13324" max="13324" width="21.42578125" style="78" customWidth="1"/>
    <col min="13325" max="13325" width="20" style="78" customWidth="1"/>
    <col min="13326" max="13326" width="23.28515625" style="78" customWidth="1"/>
    <col min="13327" max="13327" width="17.28515625" style="78" customWidth="1"/>
    <col min="13328" max="13328" width="21.7109375" style="78" customWidth="1"/>
    <col min="13329" max="13329" width="18" style="78" customWidth="1"/>
    <col min="13330" max="13330" width="10.28515625" style="78" customWidth="1"/>
    <col min="13331" max="13331" width="13.140625" style="78" customWidth="1"/>
    <col min="13332" max="13332" width="10.5703125" style="78" customWidth="1"/>
    <col min="13333" max="13333" width="12" style="78" customWidth="1"/>
    <col min="13334" max="13334" width="9.140625" style="78" customWidth="1"/>
    <col min="13335" max="13568" width="9.140625" style="78"/>
    <col min="13569" max="13569" width="47.42578125" style="78" customWidth="1"/>
    <col min="13570" max="13570" width="67.7109375" style="78" customWidth="1"/>
    <col min="13571" max="13571" width="16.42578125" style="78" customWidth="1"/>
    <col min="13572" max="13576" width="0" style="78" hidden="1" customWidth="1"/>
    <col min="13577" max="13577" width="22" style="78" customWidth="1"/>
    <col min="13578" max="13578" width="19.28515625" style="78" customWidth="1"/>
    <col min="13579" max="13579" width="19.5703125" style="78" customWidth="1"/>
    <col min="13580" max="13580" width="21.42578125" style="78" customWidth="1"/>
    <col min="13581" max="13581" width="20" style="78" customWidth="1"/>
    <col min="13582" max="13582" width="23.28515625" style="78" customWidth="1"/>
    <col min="13583" max="13583" width="17.28515625" style="78" customWidth="1"/>
    <col min="13584" max="13584" width="21.7109375" style="78" customWidth="1"/>
    <col min="13585" max="13585" width="18" style="78" customWidth="1"/>
    <col min="13586" max="13586" width="10.28515625" style="78" customWidth="1"/>
    <col min="13587" max="13587" width="13.140625" style="78" customWidth="1"/>
    <col min="13588" max="13588" width="10.5703125" style="78" customWidth="1"/>
    <col min="13589" max="13589" width="12" style="78" customWidth="1"/>
    <col min="13590" max="13590" width="9.140625" style="78" customWidth="1"/>
    <col min="13591" max="13824" width="9.140625" style="78"/>
    <col min="13825" max="13825" width="47.42578125" style="78" customWidth="1"/>
    <col min="13826" max="13826" width="67.7109375" style="78" customWidth="1"/>
    <col min="13827" max="13827" width="16.42578125" style="78" customWidth="1"/>
    <col min="13828" max="13832" width="0" style="78" hidden="1" customWidth="1"/>
    <col min="13833" max="13833" width="22" style="78" customWidth="1"/>
    <col min="13834" max="13834" width="19.28515625" style="78" customWidth="1"/>
    <col min="13835" max="13835" width="19.5703125" style="78" customWidth="1"/>
    <col min="13836" max="13836" width="21.42578125" style="78" customWidth="1"/>
    <col min="13837" max="13837" width="20" style="78" customWidth="1"/>
    <col min="13838" max="13838" width="23.28515625" style="78" customWidth="1"/>
    <col min="13839" max="13839" width="17.28515625" style="78" customWidth="1"/>
    <col min="13840" max="13840" width="21.7109375" style="78" customWidth="1"/>
    <col min="13841" max="13841" width="18" style="78" customWidth="1"/>
    <col min="13842" max="13842" width="10.28515625" style="78" customWidth="1"/>
    <col min="13843" max="13843" width="13.140625" style="78" customWidth="1"/>
    <col min="13844" max="13844" width="10.5703125" style="78" customWidth="1"/>
    <col min="13845" max="13845" width="12" style="78" customWidth="1"/>
    <col min="13846" max="13846" width="9.140625" style="78" customWidth="1"/>
    <col min="13847" max="14080" width="9.140625" style="78"/>
    <col min="14081" max="14081" width="47.42578125" style="78" customWidth="1"/>
    <col min="14082" max="14082" width="67.7109375" style="78" customWidth="1"/>
    <col min="14083" max="14083" width="16.42578125" style="78" customWidth="1"/>
    <col min="14084" max="14088" width="0" style="78" hidden="1" customWidth="1"/>
    <col min="14089" max="14089" width="22" style="78" customWidth="1"/>
    <col min="14090" max="14090" width="19.28515625" style="78" customWidth="1"/>
    <col min="14091" max="14091" width="19.5703125" style="78" customWidth="1"/>
    <col min="14092" max="14092" width="21.42578125" style="78" customWidth="1"/>
    <col min="14093" max="14093" width="20" style="78" customWidth="1"/>
    <col min="14094" max="14094" width="23.28515625" style="78" customWidth="1"/>
    <col min="14095" max="14095" width="17.28515625" style="78" customWidth="1"/>
    <col min="14096" max="14096" width="21.7109375" style="78" customWidth="1"/>
    <col min="14097" max="14097" width="18" style="78" customWidth="1"/>
    <col min="14098" max="14098" width="10.28515625" style="78" customWidth="1"/>
    <col min="14099" max="14099" width="13.140625" style="78" customWidth="1"/>
    <col min="14100" max="14100" width="10.5703125" style="78" customWidth="1"/>
    <col min="14101" max="14101" width="12" style="78" customWidth="1"/>
    <col min="14102" max="14102" width="9.140625" style="78" customWidth="1"/>
    <col min="14103" max="14336" width="9.140625" style="78"/>
    <col min="14337" max="14337" width="47.42578125" style="78" customWidth="1"/>
    <col min="14338" max="14338" width="67.7109375" style="78" customWidth="1"/>
    <col min="14339" max="14339" width="16.42578125" style="78" customWidth="1"/>
    <col min="14340" max="14344" width="0" style="78" hidden="1" customWidth="1"/>
    <col min="14345" max="14345" width="22" style="78" customWidth="1"/>
    <col min="14346" max="14346" width="19.28515625" style="78" customWidth="1"/>
    <col min="14347" max="14347" width="19.5703125" style="78" customWidth="1"/>
    <col min="14348" max="14348" width="21.42578125" style="78" customWidth="1"/>
    <col min="14349" max="14349" width="20" style="78" customWidth="1"/>
    <col min="14350" max="14350" width="23.28515625" style="78" customWidth="1"/>
    <col min="14351" max="14351" width="17.28515625" style="78" customWidth="1"/>
    <col min="14352" max="14352" width="21.7109375" style="78" customWidth="1"/>
    <col min="14353" max="14353" width="18" style="78" customWidth="1"/>
    <col min="14354" max="14354" width="10.28515625" style="78" customWidth="1"/>
    <col min="14355" max="14355" width="13.140625" style="78" customWidth="1"/>
    <col min="14356" max="14356" width="10.5703125" style="78" customWidth="1"/>
    <col min="14357" max="14357" width="12" style="78" customWidth="1"/>
    <col min="14358" max="14358" width="9.140625" style="78" customWidth="1"/>
    <col min="14359" max="14592" width="9.140625" style="78"/>
    <col min="14593" max="14593" width="47.42578125" style="78" customWidth="1"/>
    <col min="14594" max="14594" width="67.7109375" style="78" customWidth="1"/>
    <col min="14595" max="14595" width="16.42578125" style="78" customWidth="1"/>
    <col min="14596" max="14600" width="0" style="78" hidden="1" customWidth="1"/>
    <col min="14601" max="14601" width="22" style="78" customWidth="1"/>
    <col min="14602" max="14602" width="19.28515625" style="78" customWidth="1"/>
    <col min="14603" max="14603" width="19.5703125" style="78" customWidth="1"/>
    <col min="14604" max="14604" width="21.42578125" style="78" customWidth="1"/>
    <col min="14605" max="14605" width="20" style="78" customWidth="1"/>
    <col min="14606" max="14606" width="23.28515625" style="78" customWidth="1"/>
    <col min="14607" max="14607" width="17.28515625" style="78" customWidth="1"/>
    <col min="14608" max="14608" width="21.7109375" style="78" customWidth="1"/>
    <col min="14609" max="14609" width="18" style="78" customWidth="1"/>
    <col min="14610" max="14610" width="10.28515625" style="78" customWidth="1"/>
    <col min="14611" max="14611" width="13.140625" style="78" customWidth="1"/>
    <col min="14612" max="14612" width="10.5703125" style="78" customWidth="1"/>
    <col min="14613" max="14613" width="12" style="78" customWidth="1"/>
    <col min="14614" max="14614" width="9.140625" style="78" customWidth="1"/>
    <col min="14615" max="14848" width="9.140625" style="78"/>
    <col min="14849" max="14849" width="47.42578125" style="78" customWidth="1"/>
    <col min="14850" max="14850" width="67.7109375" style="78" customWidth="1"/>
    <col min="14851" max="14851" width="16.42578125" style="78" customWidth="1"/>
    <col min="14852" max="14856" width="0" style="78" hidden="1" customWidth="1"/>
    <col min="14857" max="14857" width="22" style="78" customWidth="1"/>
    <col min="14858" max="14858" width="19.28515625" style="78" customWidth="1"/>
    <col min="14859" max="14859" width="19.5703125" style="78" customWidth="1"/>
    <col min="14860" max="14860" width="21.42578125" style="78" customWidth="1"/>
    <col min="14861" max="14861" width="20" style="78" customWidth="1"/>
    <col min="14862" max="14862" width="23.28515625" style="78" customWidth="1"/>
    <col min="14863" max="14863" width="17.28515625" style="78" customWidth="1"/>
    <col min="14864" max="14864" width="21.7109375" style="78" customWidth="1"/>
    <col min="14865" max="14865" width="18" style="78" customWidth="1"/>
    <col min="14866" max="14866" width="10.28515625" style="78" customWidth="1"/>
    <col min="14867" max="14867" width="13.140625" style="78" customWidth="1"/>
    <col min="14868" max="14868" width="10.5703125" style="78" customWidth="1"/>
    <col min="14869" max="14869" width="12" style="78" customWidth="1"/>
    <col min="14870" max="14870" width="9.140625" style="78" customWidth="1"/>
    <col min="14871" max="15104" width="9.140625" style="78"/>
    <col min="15105" max="15105" width="47.42578125" style="78" customWidth="1"/>
    <col min="15106" max="15106" width="67.7109375" style="78" customWidth="1"/>
    <col min="15107" max="15107" width="16.42578125" style="78" customWidth="1"/>
    <col min="15108" max="15112" width="0" style="78" hidden="1" customWidth="1"/>
    <col min="15113" max="15113" width="22" style="78" customWidth="1"/>
    <col min="15114" max="15114" width="19.28515625" style="78" customWidth="1"/>
    <col min="15115" max="15115" width="19.5703125" style="78" customWidth="1"/>
    <col min="15116" max="15116" width="21.42578125" style="78" customWidth="1"/>
    <col min="15117" max="15117" width="20" style="78" customWidth="1"/>
    <col min="15118" max="15118" width="23.28515625" style="78" customWidth="1"/>
    <col min="15119" max="15119" width="17.28515625" style="78" customWidth="1"/>
    <col min="15120" max="15120" width="21.7109375" style="78" customWidth="1"/>
    <col min="15121" max="15121" width="18" style="78" customWidth="1"/>
    <col min="15122" max="15122" width="10.28515625" style="78" customWidth="1"/>
    <col min="15123" max="15123" width="13.140625" style="78" customWidth="1"/>
    <col min="15124" max="15124" width="10.5703125" style="78" customWidth="1"/>
    <col min="15125" max="15125" width="12" style="78" customWidth="1"/>
    <col min="15126" max="15126" width="9.140625" style="78" customWidth="1"/>
    <col min="15127" max="15360" width="9.140625" style="78"/>
    <col min="15361" max="15361" width="47.42578125" style="78" customWidth="1"/>
    <col min="15362" max="15362" width="67.7109375" style="78" customWidth="1"/>
    <col min="15363" max="15363" width="16.42578125" style="78" customWidth="1"/>
    <col min="15364" max="15368" width="0" style="78" hidden="1" customWidth="1"/>
    <col min="15369" max="15369" width="22" style="78" customWidth="1"/>
    <col min="15370" max="15370" width="19.28515625" style="78" customWidth="1"/>
    <col min="15371" max="15371" width="19.5703125" style="78" customWidth="1"/>
    <col min="15372" max="15372" width="21.42578125" style="78" customWidth="1"/>
    <col min="15373" max="15373" width="20" style="78" customWidth="1"/>
    <col min="15374" max="15374" width="23.28515625" style="78" customWidth="1"/>
    <col min="15375" max="15375" width="17.28515625" style="78" customWidth="1"/>
    <col min="15376" max="15376" width="21.7109375" style="78" customWidth="1"/>
    <col min="15377" max="15377" width="18" style="78" customWidth="1"/>
    <col min="15378" max="15378" width="10.28515625" style="78" customWidth="1"/>
    <col min="15379" max="15379" width="13.140625" style="78" customWidth="1"/>
    <col min="15380" max="15380" width="10.5703125" style="78" customWidth="1"/>
    <col min="15381" max="15381" width="12" style="78" customWidth="1"/>
    <col min="15382" max="15382" width="9.140625" style="78" customWidth="1"/>
    <col min="15383" max="15616" width="9.140625" style="78"/>
    <col min="15617" max="15617" width="47.42578125" style="78" customWidth="1"/>
    <col min="15618" max="15618" width="67.7109375" style="78" customWidth="1"/>
    <col min="15619" max="15619" width="16.42578125" style="78" customWidth="1"/>
    <col min="15620" max="15624" width="0" style="78" hidden="1" customWidth="1"/>
    <col min="15625" max="15625" width="22" style="78" customWidth="1"/>
    <col min="15626" max="15626" width="19.28515625" style="78" customWidth="1"/>
    <col min="15627" max="15627" width="19.5703125" style="78" customWidth="1"/>
    <col min="15628" max="15628" width="21.42578125" style="78" customWidth="1"/>
    <col min="15629" max="15629" width="20" style="78" customWidth="1"/>
    <col min="15630" max="15630" width="23.28515625" style="78" customWidth="1"/>
    <col min="15631" max="15631" width="17.28515625" style="78" customWidth="1"/>
    <col min="15632" max="15632" width="21.7109375" style="78" customWidth="1"/>
    <col min="15633" max="15633" width="18" style="78" customWidth="1"/>
    <col min="15634" max="15634" width="10.28515625" style="78" customWidth="1"/>
    <col min="15635" max="15635" width="13.140625" style="78" customWidth="1"/>
    <col min="15636" max="15636" width="10.5703125" style="78" customWidth="1"/>
    <col min="15637" max="15637" width="12" style="78" customWidth="1"/>
    <col min="15638" max="15638" width="9.140625" style="78" customWidth="1"/>
    <col min="15639" max="15872" width="9.140625" style="78"/>
    <col min="15873" max="15873" width="47.42578125" style="78" customWidth="1"/>
    <col min="15874" max="15874" width="67.7109375" style="78" customWidth="1"/>
    <col min="15875" max="15875" width="16.42578125" style="78" customWidth="1"/>
    <col min="15876" max="15880" width="0" style="78" hidden="1" customWidth="1"/>
    <col min="15881" max="15881" width="22" style="78" customWidth="1"/>
    <col min="15882" max="15882" width="19.28515625" style="78" customWidth="1"/>
    <col min="15883" max="15883" width="19.5703125" style="78" customWidth="1"/>
    <col min="15884" max="15884" width="21.42578125" style="78" customWidth="1"/>
    <col min="15885" max="15885" width="20" style="78" customWidth="1"/>
    <col min="15886" max="15886" width="23.28515625" style="78" customWidth="1"/>
    <col min="15887" max="15887" width="17.28515625" style="78" customWidth="1"/>
    <col min="15888" max="15888" width="21.7109375" style="78" customWidth="1"/>
    <col min="15889" max="15889" width="18" style="78" customWidth="1"/>
    <col min="15890" max="15890" width="10.28515625" style="78" customWidth="1"/>
    <col min="15891" max="15891" width="13.140625" style="78" customWidth="1"/>
    <col min="15892" max="15892" width="10.5703125" style="78" customWidth="1"/>
    <col min="15893" max="15893" width="12" style="78" customWidth="1"/>
    <col min="15894" max="15894" width="9.140625" style="78" customWidth="1"/>
    <col min="15895" max="16128" width="9.140625" style="78"/>
    <col min="16129" max="16129" width="47.42578125" style="78" customWidth="1"/>
    <col min="16130" max="16130" width="67.7109375" style="78" customWidth="1"/>
    <col min="16131" max="16131" width="16.42578125" style="78" customWidth="1"/>
    <col min="16132" max="16136" width="0" style="78" hidden="1" customWidth="1"/>
    <col min="16137" max="16137" width="22" style="78" customWidth="1"/>
    <col min="16138" max="16138" width="19.28515625" style="78" customWidth="1"/>
    <col min="16139" max="16139" width="19.5703125" style="78" customWidth="1"/>
    <col min="16140" max="16140" width="21.42578125" style="78" customWidth="1"/>
    <col min="16141" max="16141" width="20" style="78" customWidth="1"/>
    <col min="16142" max="16142" width="23.28515625" style="78" customWidth="1"/>
    <col min="16143" max="16143" width="17.28515625" style="78" customWidth="1"/>
    <col min="16144" max="16144" width="21.7109375" style="78" customWidth="1"/>
    <col min="16145" max="16145" width="18" style="78" customWidth="1"/>
    <col min="16146" max="16146" width="10.28515625" style="78" customWidth="1"/>
    <col min="16147" max="16147" width="13.140625" style="78" customWidth="1"/>
    <col min="16148" max="16148" width="10.5703125" style="78" customWidth="1"/>
    <col min="16149" max="16149" width="12" style="78" customWidth="1"/>
    <col min="16150" max="16150" width="9.140625" style="78" customWidth="1"/>
    <col min="16151" max="16384" width="9.140625" style="78"/>
  </cols>
  <sheetData>
    <row r="1" spans="1:21" s="64" customFormat="1" ht="30" hidden="1">
      <c r="B1" s="60"/>
      <c r="C1" s="61"/>
      <c r="D1" s="62"/>
      <c r="E1" s="62"/>
      <c r="F1" s="62"/>
      <c r="G1" s="62"/>
      <c r="H1" s="62"/>
      <c r="I1" s="62"/>
      <c r="J1" s="63"/>
      <c r="L1" s="62"/>
      <c r="Q1" s="65"/>
      <c r="R1" s="66"/>
      <c r="S1" s="66"/>
      <c r="T1" s="66"/>
      <c r="U1" s="60" t="s">
        <v>35</v>
      </c>
    </row>
    <row r="2" spans="1:21" s="64" customFormat="1" ht="60.75" customHeight="1">
      <c r="B2" s="66"/>
      <c r="C2" s="61"/>
      <c r="D2" s="62"/>
      <c r="E2" s="62"/>
      <c r="F2" s="62"/>
      <c r="G2" s="62"/>
      <c r="H2" s="62"/>
      <c r="I2" s="62"/>
      <c r="J2" s="63"/>
      <c r="L2" s="62"/>
      <c r="Q2" s="67"/>
      <c r="R2" s="68"/>
      <c r="S2" s="69" t="s">
        <v>36</v>
      </c>
      <c r="T2" s="69"/>
      <c r="U2" s="69"/>
    </row>
    <row r="3" spans="1:21" s="64" customFormat="1" ht="45" customHeight="1">
      <c r="B3" s="66"/>
      <c r="C3" s="61"/>
      <c r="D3" s="62"/>
      <c r="E3" s="62"/>
      <c r="F3" s="62"/>
      <c r="G3" s="62"/>
      <c r="H3" s="62"/>
      <c r="I3" s="62"/>
      <c r="J3" s="63"/>
      <c r="L3" s="62"/>
      <c r="T3" s="66" t="s">
        <v>37</v>
      </c>
      <c r="U3" s="66"/>
    </row>
    <row r="4" spans="1:21" s="64" customFormat="1" ht="45" customHeight="1">
      <c r="B4" s="66"/>
      <c r="C4" s="61"/>
      <c r="D4" s="62"/>
      <c r="E4" s="62"/>
      <c r="F4" s="62"/>
      <c r="G4" s="62"/>
      <c r="H4" s="70" t="s">
        <v>38</v>
      </c>
      <c r="I4" s="71"/>
      <c r="J4" s="63"/>
      <c r="L4" s="62"/>
      <c r="P4" s="72"/>
      <c r="T4" s="66" t="s">
        <v>39</v>
      </c>
      <c r="U4" s="66"/>
    </row>
    <row r="5" spans="1:21" s="64" customFormat="1" ht="31.5" customHeight="1">
      <c r="C5" s="61"/>
      <c r="D5" s="62"/>
      <c r="E5" s="62"/>
      <c r="F5" s="62"/>
      <c r="G5" s="66" t="s">
        <v>40</v>
      </c>
      <c r="H5" s="66"/>
      <c r="I5" s="66"/>
      <c r="J5" s="73"/>
      <c r="N5" s="69"/>
      <c r="O5" s="74"/>
      <c r="S5" s="66"/>
      <c r="T5" s="66" t="s">
        <v>41</v>
      </c>
      <c r="U5" s="66"/>
    </row>
    <row r="6" spans="1:21" ht="26.25" customHeight="1">
      <c r="B6" s="75"/>
      <c r="D6" s="76" t="s">
        <v>42</v>
      </c>
      <c r="E6" s="77"/>
      <c r="F6" s="77"/>
      <c r="G6" s="78"/>
      <c r="H6" s="78"/>
      <c r="J6" s="80"/>
      <c r="K6" s="77"/>
      <c r="L6" s="77"/>
      <c r="M6" s="77"/>
      <c r="N6" s="77"/>
      <c r="O6" s="77"/>
      <c r="P6" s="77"/>
    </row>
    <row r="7" spans="1:21" ht="27.75">
      <c r="B7" s="75"/>
      <c r="D7" s="76"/>
      <c r="E7" s="77"/>
      <c r="F7" s="77"/>
      <c r="G7" s="78"/>
      <c r="H7" s="78"/>
      <c r="J7" s="80"/>
      <c r="K7" s="77"/>
      <c r="L7" s="77"/>
      <c r="M7" s="77"/>
      <c r="N7" s="77"/>
      <c r="O7" s="77"/>
      <c r="P7" s="77"/>
    </row>
    <row r="8" spans="1:21" ht="30" outlineLevel="1">
      <c r="B8" s="81"/>
      <c r="D8" s="62"/>
      <c r="E8" s="62"/>
      <c r="F8" s="62"/>
      <c r="G8" s="62"/>
      <c r="H8" s="62"/>
      <c r="I8" s="63"/>
      <c r="J8" s="64"/>
      <c r="K8" s="62"/>
      <c r="L8" s="82"/>
      <c r="M8" s="83"/>
      <c r="N8" s="83"/>
      <c r="O8" s="65"/>
      <c r="P8" s="78"/>
      <c r="Q8" s="78"/>
      <c r="R8" s="78"/>
      <c r="S8" s="78"/>
      <c r="T8" s="78"/>
      <c r="U8" s="78"/>
    </row>
    <row r="9" spans="1:21" ht="30" outlineLevel="1">
      <c r="B9" s="84"/>
      <c r="C9" s="69"/>
      <c r="D9" s="62"/>
      <c r="E9" s="62"/>
      <c r="F9" s="62"/>
      <c r="G9" s="62"/>
      <c r="H9" s="62"/>
      <c r="I9" s="63"/>
      <c r="J9" s="64"/>
      <c r="K9" s="62"/>
      <c r="L9" s="82"/>
      <c r="M9" s="83"/>
      <c r="N9" s="83"/>
      <c r="O9" s="65"/>
      <c r="P9" s="78"/>
      <c r="Q9" s="78"/>
      <c r="R9" s="78"/>
      <c r="S9" s="78"/>
      <c r="T9" s="78"/>
      <c r="U9" s="78"/>
    </row>
    <row r="10" spans="1:21" ht="30" outlineLevel="1">
      <c r="B10" s="85"/>
      <c r="C10" s="86"/>
      <c r="F10" s="87"/>
      <c r="G10" s="87"/>
      <c r="H10" s="87"/>
      <c r="I10" s="87"/>
      <c r="J10" s="64"/>
      <c r="K10" s="62"/>
      <c r="L10" s="64"/>
      <c r="M10" s="64"/>
      <c r="N10" s="64"/>
      <c r="O10" s="64"/>
      <c r="P10" s="64"/>
      <c r="Q10" s="64"/>
      <c r="R10" s="64"/>
      <c r="S10" s="65"/>
      <c r="T10" s="83"/>
      <c r="U10" s="65"/>
    </row>
    <row r="11" spans="1:21" ht="33" outlineLevel="1">
      <c r="B11" s="276" t="s">
        <v>43</v>
      </c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</row>
    <row r="12" spans="1:21" ht="30" outlineLevel="1">
      <c r="B12" s="85"/>
      <c r="C12" s="86"/>
      <c r="F12" s="87"/>
      <c r="G12" s="87"/>
      <c r="H12" s="87"/>
      <c r="I12" s="87"/>
      <c r="J12" s="64"/>
      <c r="K12" s="62"/>
      <c r="L12" s="64"/>
      <c r="M12" s="64"/>
      <c r="N12" s="64"/>
      <c r="O12" s="64"/>
      <c r="P12" s="64"/>
      <c r="Q12" s="64"/>
      <c r="R12" s="65"/>
      <c r="S12" s="83"/>
      <c r="T12" s="65"/>
      <c r="U12" s="65"/>
    </row>
    <row r="13" spans="1:21" ht="30" outlineLevel="1">
      <c r="B13" s="85"/>
      <c r="C13" s="86"/>
      <c r="F13" s="87"/>
      <c r="G13" s="87"/>
      <c r="H13" s="87"/>
      <c r="I13" s="87"/>
      <c r="J13" s="64"/>
      <c r="K13" s="62"/>
      <c r="L13" s="64"/>
      <c r="M13" s="64"/>
      <c r="N13" s="64"/>
      <c r="O13" s="64"/>
      <c r="P13" s="64"/>
      <c r="Q13" s="64"/>
      <c r="R13" s="65"/>
      <c r="S13" s="83"/>
      <c r="T13" s="65"/>
      <c r="U13" s="65"/>
    </row>
    <row r="14" spans="1:21" ht="33" outlineLevel="1">
      <c r="A14" s="287" t="s">
        <v>69</v>
      </c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</row>
    <row r="15" spans="1:21" ht="33" outlineLevel="1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</row>
    <row r="16" spans="1:21" ht="21" thickBot="1">
      <c r="B16" s="75"/>
      <c r="D16" s="77"/>
      <c r="E16" s="77"/>
      <c r="F16" s="77"/>
      <c r="G16" s="61"/>
      <c r="H16" s="61"/>
      <c r="I16" s="89"/>
      <c r="J16" s="80"/>
      <c r="K16" s="77"/>
      <c r="L16" s="77"/>
      <c r="M16" s="77"/>
      <c r="N16" s="90"/>
      <c r="O16" s="91"/>
      <c r="P16" s="61"/>
      <c r="Q16" s="77"/>
      <c r="R16" s="77"/>
      <c r="S16" s="92"/>
      <c r="T16" s="277" t="s">
        <v>44</v>
      </c>
      <c r="U16" s="277"/>
    </row>
    <row r="17" spans="1:21" s="108" customFormat="1" ht="23.25">
      <c r="A17" s="93"/>
      <c r="B17" s="94"/>
      <c r="C17" s="95" t="s">
        <v>45</v>
      </c>
      <c r="D17" s="96"/>
      <c r="E17" s="97" t="s">
        <v>46</v>
      </c>
      <c r="F17" s="98"/>
      <c r="G17" s="98"/>
      <c r="H17" s="99"/>
      <c r="I17" s="100"/>
      <c r="J17" s="101"/>
      <c r="K17" s="98" t="s">
        <v>47</v>
      </c>
      <c r="L17" s="98"/>
      <c r="M17" s="99"/>
      <c r="N17" s="102" t="s">
        <v>48</v>
      </c>
      <c r="O17" s="103"/>
      <c r="P17" s="104"/>
      <c r="Q17" s="100" t="s">
        <v>49</v>
      </c>
      <c r="R17" s="105"/>
      <c r="S17" s="106" t="s">
        <v>50</v>
      </c>
      <c r="T17" s="105"/>
      <c r="U17" s="107"/>
    </row>
    <row r="18" spans="1:21" s="108" customFormat="1" ht="23.25">
      <c r="A18" s="278" t="s">
        <v>51</v>
      </c>
      <c r="B18" s="279"/>
      <c r="C18" s="109" t="s">
        <v>52</v>
      </c>
      <c r="D18" s="110"/>
      <c r="E18" s="280" t="s">
        <v>53</v>
      </c>
      <c r="F18" s="281"/>
      <c r="G18" s="281"/>
      <c r="H18" s="282"/>
      <c r="I18" s="111"/>
      <c r="J18" s="283" t="s">
        <v>53</v>
      </c>
      <c r="K18" s="283"/>
      <c r="L18" s="283"/>
      <c r="M18" s="284"/>
      <c r="N18" s="111"/>
      <c r="O18" s="112" t="s">
        <v>54</v>
      </c>
      <c r="P18" s="113"/>
      <c r="Q18" s="114"/>
      <c r="R18" s="285" t="s">
        <v>55</v>
      </c>
      <c r="S18" s="285"/>
      <c r="T18" s="285"/>
      <c r="U18" s="286"/>
    </row>
    <row r="19" spans="1:21" s="108" customFormat="1" ht="23.25">
      <c r="A19" s="288" t="s">
        <v>56</v>
      </c>
      <c r="B19" s="289"/>
      <c r="C19" s="109" t="s">
        <v>57</v>
      </c>
      <c r="D19" s="115">
        <v>2014</v>
      </c>
      <c r="E19" s="116" t="s">
        <v>58</v>
      </c>
      <c r="F19" s="116" t="s">
        <v>59</v>
      </c>
      <c r="G19" s="116" t="s">
        <v>60</v>
      </c>
      <c r="H19" s="116" t="s">
        <v>61</v>
      </c>
      <c r="I19" s="116">
        <v>2017</v>
      </c>
      <c r="J19" s="116" t="s">
        <v>58</v>
      </c>
      <c r="K19" s="116" t="s">
        <v>59</v>
      </c>
      <c r="L19" s="116" t="s">
        <v>60</v>
      </c>
      <c r="M19" s="116" t="s">
        <v>61</v>
      </c>
      <c r="N19" s="116">
        <v>2017</v>
      </c>
      <c r="O19" s="290" t="s">
        <v>5</v>
      </c>
      <c r="P19" s="290" t="s">
        <v>62</v>
      </c>
      <c r="Q19" s="116">
        <v>2017</v>
      </c>
      <c r="R19" s="117" t="s">
        <v>58</v>
      </c>
      <c r="S19" s="117" t="s">
        <v>59</v>
      </c>
      <c r="T19" s="117" t="s">
        <v>60</v>
      </c>
      <c r="U19" s="118" t="s">
        <v>61</v>
      </c>
    </row>
    <row r="20" spans="1:21" s="126" customFormat="1" ht="24" thickBot="1">
      <c r="A20" s="119"/>
      <c r="B20" s="120"/>
      <c r="C20" s="121" t="s">
        <v>68</v>
      </c>
      <c r="D20" s="122" t="s">
        <v>63</v>
      </c>
      <c r="E20" s="122"/>
      <c r="F20" s="122"/>
      <c r="G20" s="122"/>
      <c r="H20" s="122"/>
      <c r="I20" s="122" t="s">
        <v>63</v>
      </c>
      <c r="J20" s="122"/>
      <c r="K20" s="122"/>
      <c r="L20" s="122"/>
      <c r="M20" s="122"/>
      <c r="N20" s="122" t="s">
        <v>63</v>
      </c>
      <c r="O20" s="291"/>
      <c r="P20" s="291"/>
      <c r="Q20" s="123" t="s">
        <v>63</v>
      </c>
      <c r="R20" s="124"/>
      <c r="S20" s="124"/>
      <c r="T20" s="124"/>
      <c r="U20" s="125"/>
    </row>
    <row r="21" spans="1:21" s="131" customFormat="1" ht="40.5" customHeight="1">
      <c r="A21" s="292" t="s">
        <v>67</v>
      </c>
      <c r="B21" s="293"/>
      <c r="C21" s="127"/>
      <c r="D21" s="128" t="e">
        <f>D22+#REF!+D25</f>
        <v>#REF!</v>
      </c>
      <c r="E21" s="128" t="e">
        <f>E22+#REF!+E25</f>
        <v>#REF!</v>
      </c>
      <c r="F21" s="128" t="e">
        <f>F22+#REF!+F25</f>
        <v>#REF!</v>
      </c>
      <c r="G21" s="128" t="e">
        <f>G22+#REF!+G25</f>
        <v>#REF!</v>
      </c>
      <c r="H21" s="128" t="e">
        <f>H22+#REF!+H25</f>
        <v>#REF!</v>
      </c>
      <c r="I21" s="129">
        <f>I22+I23+I26+I35</f>
        <v>0</v>
      </c>
      <c r="J21" s="129">
        <f t="shared" ref="J21:M21" si="0">J22+J23+J26+J35</f>
        <v>0</v>
      </c>
      <c r="K21" s="129">
        <f t="shared" si="0"/>
        <v>0</v>
      </c>
      <c r="L21" s="129">
        <f t="shared" si="0"/>
        <v>0</v>
      </c>
      <c r="M21" s="129">
        <f t="shared" si="0"/>
        <v>0</v>
      </c>
      <c r="N21" s="129">
        <f>N22+N23+N26+N35</f>
        <v>0</v>
      </c>
      <c r="O21" s="129">
        <f>O22+O23+O26+O35</f>
        <v>0</v>
      </c>
      <c r="P21" s="129">
        <f t="shared" ref="P21" si="1">P22+P23+P26</f>
        <v>0</v>
      </c>
      <c r="Q21" s="129"/>
      <c r="R21" s="129"/>
      <c r="S21" s="129"/>
      <c r="T21" s="129"/>
      <c r="U21" s="130"/>
    </row>
    <row r="22" spans="1:21" s="64" customFormat="1" ht="40.5" customHeight="1">
      <c r="A22" s="294" t="s">
        <v>70</v>
      </c>
      <c r="B22" s="295"/>
      <c r="C22" s="132"/>
      <c r="D22" s="133" t="e">
        <f>#REF!+#REF!+#REF!+#REF!</f>
        <v>#REF!</v>
      </c>
      <c r="E22" s="133" t="e">
        <f>#REF!+#REF!+#REF!+#REF!</f>
        <v>#REF!</v>
      </c>
      <c r="F22" s="133" t="e">
        <f>#REF!+#REF!+#REF!+#REF!</f>
        <v>#REF!</v>
      </c>
      <c r="G22" s="133" t="e">
        <f>#REF!+#REF!+#REF!+#REF!</f>
        <v>#REF!</v>
      </c>
      <c r="H22" s="133" t="e">
        <f>#REF!+#REF!+#REF!+#REF!</f>
        <v>#REF!</v>
      </c>
      <c r="I22" s="134">
        <f>J22+K22+L22+M22</f>
        <v>0</v>
      </c>
      <c r="J22" s="134"/>
      <c r="K22" s="134"/>
      <c r="L22" s="134"/>
      <c r="M22" s="134"/>
      <c r="N22" s="134">
        <f>O22+P22</f>
        <v>0</v>
      </c>
      <c r="O22" s="135">
        <v>0</v>
      </c>
      <c r="P22" s="134"/>
      <c r="Q22" s="133"/>
      <c r="R22" s="136"/>
      <c r="S22" s="136"/>
      <c r="T22" s="136"/>
      <c r="U22" s="137"/>
    </row>
    <row r="23" spans="1:21" s="146" customFormat="1" ht="50.25" customHeight="1">
      <c r="A23" s="268" t="s">
        <v>64</v>
      </c>
      <c r="B23" s="269"/>
      <c r="C23" s="138"/>
      <c r="D23" s="139">
        <f>E23+F23+G23+H23</f>
        <v>8993</v>
      </c>
      <c r="E23" s="139">
        <v>4588</v>
      </c>
      <c r="F23" s="140">
        <v>2202.5</v>
      </c>
      <c r="G23" s="140">
        <v>2202.5</v>
      </c>
      <c r="H23" s="139"/>
      <c r="I23" s="141">
        <f>SUM(I24:I25)</f>
        <v>0</v>
      </c>
      <c r="J23" s="141">
        <f>SUM(J24:J25)</f>
        <v>0</v>
      </c>
      <c r="K23" s="141">
        <f>SUM(K24:K24)</f>
        <v>0</v>
      </c>
      <c r="L23" s="141">
        <f>SUM(L24:L24)</f>
        <v>0</v>
      </c>
      <c r="M23" s="141">
        <f>SUM(M24:M24)</f>
        <v>0</v>
      </c>
      <c r="N23" s="141"/>
      <c r="O23" s="141"/>
      <c r="P23" s="141"/>
      <c r="Q23" s="142"/>
      <c r="R23" s="142"/>
      <c r="S23" s="143"/>
      <c r="T23" s="144"/>
      <c r="U23" s="145"/>
    </row>
    <row r="24" spans="1:21" s="146" customFormat="1" ht="40.5" customHeight="1">
      <c r="A24" s="264"/>
      <c r="B24" s="265"/>
      <c r="C24" s="138"/>
      <c r="D24" s="139">
        <f>E24+F24+G24+H24</f>
        <v>26625.51</v>
      </c>
      <c r="E24" s="139">
        <v>26625.51</v>
      </c>
      <c r="F24" s="139"/>
      <c r="G24" s="139"/>
      <c r="H24" s="139"/>
      <c r="I24" s="147">
        <f>J24+K24+L24+M24</f>
        <v>0</v>
      </c>
      <c r="J24" s="147"/>
      <c r="K24" s="147"/>
      <c r="L24" s="147"/>
      <c r="M24" s="147"/>
      <c r="N24" s="147"/>
      <c r="O24" s="147"/>
      <c r="P24" s="147"/>
      <c r="Q24" s="139"/>
      <c r="R24" s="139"/>
      <c r="S24" s="148"/>
      <c r="T24" s="149"/>
      <c r="U24" s="145"/>
    </row>
    <row r="25" spans="1:21" s="153" customFormat="1" ht="40.5" customHeight="1">
      <c r="A25" s="266"/>
      <c r="B25" s="267"/>
      <c r="C25" s="132"/>
      <c r="D25" s="133">
        <f>D26+D27+D28+D29</f>
        <v>0</v>
      </c>
      <c r="E25" s="133">
        <f>E26+E27</f>
        <v>0</v>
      </c>
      <c r="F25" s="133">
        <f>F26+F27</f>
        <v>470</v>
      </c>
      <c r="G25" s="133">
        <f>G26+G27</f>
        <v>836</v>
      </c>
      <c r="H25" s="133">
        <f>H26+H27</f>
        <v>470</v>
      </c>
      <c r="I25" s="147">
        <f>J25+K25+L25+M25</f>
        <v>0</v>
      </c>
      <c r="J25" s="150"/>
      <c r="K25" s="150"/>
      <c r="L25" s="150"/>
      <c r="M25" s="150"/>
      <c r="N25" s="147"/>
      <c r="O25" s="147"/>
      <c r="P25" s="150"/>
      <c r="Q25" s="151"/>
      <c r="R25" s="151"/>
      <c r="S25" s="148"/>
      <c r="T25" s="149"/>
      <c r="U25" s="152"/>
    </row>
    <row r="26" spans="1:21" s="153" customFormat="1" ht="40.5" customHeight="1">
      <c r="A26" s="268" t="s">
        <v>65</v>
      </c>
      <c r="B26" s="269"/>
      <c r="C26" s="132"/>
      <c r="D26" s="154">
        <f>I26</f>
        <v>0</v>
      </c>
      <c r="E26" s="154"/>
      <c r="F26" s="154">
        <v>470</v>
      </c>
      <c r="G26" s="154">
        <v>470</v>
      </c>
      <c r="H26" s="154">
        <v>470</v>
      </c>
      <c r="I26" s="155">
        <f>I27+I28</f>
        <v>0</v>
      </c>
      <c r="J26" s="155">
        <f>J27+J28</f>
        <v>0</v>
      </c>
      <c r="K26" s="155">
        <f>K27+K28</f>
        <v>0</v>
      </c>
      <c r="L26" s="155">
        <f>L27+L28</f>
        <v>0</v>
      </c>
      <c r="M26" s="155">
        <f>M27+M28</f>
        <v>0</v>
      </c>
      <c r="N26" s="155">
        <f>O26+P26</f>
        <v>0</v>
      </c>
      <c r="O26" s="155">
        <f>I26</f>
        <v>0</v>
      </c>
      <c r="P26" s="155"/>
      <c r="Q26" s="156"/>
      <c r="R26" s="156"/>
      <c r="S26" s="157"/>
      <c r="T26" s="144"/>
      <c r="U26" s="152"/>
    </row>
    <row r="27" spans="1:21" s="160" customFormat="1" ht="40.5" customHeight="1">
      <c r="A27" s="266"/>
      <c r="B27" s="267"/>
      <c r="C27" s="132"/>
      <c r="D27" s="154">
        <f>I27</f>
        <v>0</v>
      </c>
      <c r="E27" s="154"/>
      <c r="F27" s="154"/>
      <c r="G27" s="154">
        <v>366</v>
      </c>
      <c r="H27" s="154"/>
      <c r="I27" s="150">
        <f t="shared" ref="I27:I35" si="2">K27+L27+M27</f>
        <v>0</v>
      </c>
      <c r="J27" s="150"/>
      <c r="K27" s="150"/>
      <c r="L27" s="150"/>
      <c r="M27" s="150"/>
      <c r="N27" s="150"/>
      <c r="O27" s="150"/>
      <c r="P27" s="150"/>
      <c r="Q27" s="151"/>
      <c r="R27" s="151"/>
      <c r="S27" s="158"/>
      <c r="T27" s="159"/>
      <c r="U27" s="152"/>
    </row>
    <row r="28" spans="1:21" s="160" customFormat="1" ht="50.25" customHeight="1">
      <c r="A28" s="270"/>
      <c r="B28" s="271"/>
      <c r="C28" s="132"/>
      <c r="D28" s="154">
        <f>I28</f>
        <v>0</v>
      </c>
      <c r="E28" s="154"/>
      <c r="F28" s="154"/>
      <c r="G28" s="154">
        <v>1282</v>
      </c>
      <c r="H28" s="154"/>
      <c r="I28" s="150">
        <f>K28+L28+M28</f>
        <v>0</v>
      </c>
      <c r="J28" s="147"/>
      <c r="K28" s="147"/>
      <c r="L28" s="147"/>
      <c r="M28" s="147"/>
      <c r="N28" s="150"/>
      <c r="O28" s="150"/>
      <c r="P28" s="147"/>
      <c r="Q28" s="161"/>
      <c r="R28" s="161"/>
      <c r="S28" s="158"/>
      <c r="T28" s="159"/>
      <c r="U28" s="162"/>
    </row>
    <row r="29" spans="1:21" s="160" customFormat="1" ht="40.5" customHeight="1" thickBot="1">
      <c r="A29" s="272"/>
      <c r="B29" s="273"/>
      <c r="C29" s="163"/>
      <c r="D29" s="164">
        <f>I29</f>
        <v>0</v>
      </c>
      <c r="E29" s="164"/>
      <c r="F29" s="164">
        <v>0</v>
      </c>
      <c r="G29" s="164">
        <v>2398</v>
      </c>
      <c r="H29" s="164"/>
      <c r="I29" s="150">
        <f t="shared" si="2"/>
        <v>0</v>
      </c>
      <c r="J29" s="150"/>
      <c r="K29" s="150"/>
      <c r="L29" s="150"/>
      <c r="M29" s="150"/>
      <c r="N29" s="150"/>
      <c r="O29" s="150"/>
      <c r="P29" s="147"/>
      <c r="Q29" s="161"/>
      <c r="R29" s="165"/>
      <c r="S29" s="158"/>
      <c r="T29" s="159"/>
      <c r="U29" s="166"/>
    </row>
    <row r="30" spans="1:21" s="160" customFormat="1" ht="40.5" customHeight="1">
      <c r="A30" s="272"/>
      <c r="B30" s="273"/>
      <c r="C30" s="132"/>
      <c r="D30" s="167"/>
      <c r="E30" s="167"/>
      <c r="F30" s="167"/>
      <c r="G30" s="167"/>
      <c r="H30" s="167"/>
      <c r="I30" s="150">
        <f t="shared" si="2"/>
        <v>0</v>
      </c>
      <c r="J30" s="150"/>
      <c r="K30" s="150"/>
      <c r="L30" s="150"/>
      <c r="M30" s="150"/>
      <c r="N30" s="150"/>
      <c r="O30" s="150"/>
      <c r="P30" s="147"/>
      <c r="Q30" s="161"/>
      <c r="R30" s="165"/>
      <c r="S30" s="158"/>
      <c r="T30" s="159"/>
      <c r="U30" s="166"/>
    </row>
    <row r="31" spans="1:21" s="170" customFormat="1" ht="40.5" customHeight="1">
      <c r="A31" s="272"/>
      <c r="B31" s="273"/>
      <c r="C31" s="168"/>
      <c r="D31" s="83"/>
      <c r="E31" s="83"/>
      <c r="F31" s="83"/>
      <c r="G31" s="83"/>
      <c r="H31" s="169"/>
      <c r="I31" s="150">
        <f t="shared" si="2"/>
        <v>0</v>
      </c>
      <c r="J31" s="150"/>
      <c r="K31" s="150"/>
      <c r="L31" s="150"/>
      <c r="M31" s="150"/>
      <c r="N31" s="150"/>
      <c r="O31" s="150"/>
      <c r="P31" s="147"/>
      <c r="Q31" s="161"/>
      <c r="R31" s="165"/>
      <c r="S31" s="158"/>
      <c r="T31" s="159"/>
      <c r="U31" s="166"/>
    </row>
    <row r="32" spans="1:21" s="170" customFormat="1" ht="40.5" customHeight="1">
      <c r="A32" s="272"/>
      <c r="B32" s="273"/>
      <c r="C32" s="168"/>
      <c r="D32" s="83"/>
      <c r="E32" s="83"/>
      <c r="F32" s="83"/>
      <c r="G32" s="83"/>
      <c r="H32" s="169"/>
      <c r="I32" s="150">
        <f t="shared" si="2"/>
        <v>0</v>
      </c>
      <c r="J32" s="150"/>
      <c r="K32" s="150"/>
      <c r="L32" s="150"/>
      <c r="M32" s="150"/>
      <c r="N32" s="150"/>
      <c r="O32" s="150"/>
      <c r="P32" s="147"/>
      <c r="Q32" s="161"/>
      <c r="R32" s="165"/>
      <c r="S32" s="158"/>
      <c r="T32" s="159"/>
      <c r="U32" s="166"/>
    </row>
    <row r="33" spans="1:22" s="170" customFormat="1" ht="40.5" customHeight="1">
      <c r="A33" s="272"/>
      <c r="B33" s="273"/>
      <c r="C33" s="168"/>
      <c r="D33" s="83"/>
      <c r="E33" s="83"/>
      <c r="F33" s="83"/>
      <c r="G33" s="83"/>
      <c r="H33" s="169"/>
      <c r="I33" s="150">
        <f t="shared" si="2"/>
        <v>0</v>
      </c>
      <c r="J33" s="150"/>
      <c r="K33" s="150"/>
      <c r="L33" s="150"/>
      <c r="M33" s="150"/>
      <c r="N33" s="150"/>
      <c r="O33" s="150"/>
      <c r="P33" s="147"/>
      <c r="Q33" s="161"/>
      <c r="R33" s="165"/>
      <c r="S33" s="158"/>
      <c r="T33" s="159"/>
      <c r="U33" s="166"/>
    </row>
    <row r="34" spans="1:22" s="170" customFormat="1" ht="40.5" customHeight="1">
      <c r="A34" s="274"/>
      <c r="B34" s="275"/>
      <c r="C34" s="171"/>
      <c r="D34" s="83"/>
      <c r="E34" s="83"/>
      <c r="F34" s="83"/>
      <c r="G34" s="83"/>
      <c r="H34" s="169"/>
      <c r="I34" s="150">
        <f t="shared" si="2"/>
        <v>0</v>
      </c>
      <c r="J34" s="150"/>
      <c r="K34" s="150"/>
      <c r="L34" s="150"/>
      <c r="M34" s="150"/>
      <c r="N34" s="150"/>
      <c r="O34" s="150"/>
      <c r="P34" s="150"/>
      <c r="Q34" s="165"/>
      <c r="R34" s="165"/>
      <c r="S34" s="158"/>
      <c r="T34" s="159"/>
      <c r="U34" s="166"/>
    </row>
    <row r="35" spans="1:22" s="160" customFormat="1" ht="54.75" customHeight="1" thickBot="1">
      <c r="A35" s="262" t="s">
        <v>66</v>
      </c>
      <c r="B35" s="263"/>
      <c r="C35" s="172"/>
      <c r="D35" s="164">
        <f>I35</f>
        <v>0</v>
      </c>
      <c r="E35" s="164"/>
      <c r="F35" s="164"/>
      <c r="G35" s="164">
        <v>366</v>
      </c>
      <c r="H35" s="164"/>
      <c r="I35" s="173">
        <f t="shared" si="2"/>
        <v>0</v>
      </c>
      <c r="J35" s="173"/>
      <c r="K35" s="173"/>
      <c r="L35" s="173"/>
      <c r="M35" s="173"/>
      <c r="N35" s="173">
        <f>O35</f>
        <v>0</v>
      </c>
      <c r="O35" s="173">
        <f>I35</f>
        <v>0</v>
      </c>
      <c r="P35" s="174"/>
      <c r="Q35" s="175"/>
      <c r="R35" s="175"/>
      <c r="S35" s="176"/>
      <c r="T35" s="177"/>
      <c r="U35" s="178"/>
    </row>
    <row r="36" spans="1:22" s="170" customFormat="1" ht="30">
      <c r="A36" s="179"/>
      <c r="B36" s="179"/>
      <c r="C36" s="180"/>
      <c r="D36" s="83"/>
      <c r="E36" s="83"/>
      <c r="F36" s="83"/>
      <c r="G36" s="83"/>
      <c r="H36" s="169"/>
      <c r="I36" s="181"/>
      <c r="J36" s="182"/>
      <c r="K36" s="182"/>
      <c r="L36" s="182"/>
      <c r="M36" s="182"/>
      <c r="N36" s="181"/>
      <c r="O36" s="181"/>
      <c r="P36" s="182"/>
      <c r="Q36" s="182"/>
      <c r="R36" s="182"/>
      <c r="S36" s="183"/>
      <c r="T36" s="184"/>
      <c r="U36" s="185"/>
    </row>
    <row r="37" spans="1:22" ht="25.5">
      <c r="A37" s="170"/>
      <c r="B37" s="170"/>
      <c r="C37" s="186"/>
      <c r="D37" s="186"/>
      <c r="E37" s="186"/>
      <c r="F37" s="186"/>
      <c r="G37" s="186"/>
      <c r="H37" s="186"/>
      <c r="I37" s="187"/>
      <c r="J37" s="187"/>
      <c r="K37" s="187"/>
      <c r="L37" s="187"/>
      <c r="M37" s="186"/>
      <c r="N37" s="186"/>
      <c r="O37" s="186"/>
      <c r="P37" s="186"/>
      <c r="Q37" s="186"/>
      <c r="R37" s="186"/>
      <c r="S37" s="186"/>
      <c r="T37" s="186"/>
      <c r="U37" s="186"/>
      <c r="V37" s="170"/>
    </row>
    <row r="38" spans="1:22" ht="27.75">
      <c r="A38" s="170"/>
      <c r="B38" s="188"/>
      <c r="C38" s="186"/>
      <c r="D38" s="186"/>
      <c r="E38" s="186"/>
      <c r="F38" s="186"/>
      <c r="G38" s="186"/>
      <c r="H38" s="186"/>
      <c r="I38" s="187"/>
      <c r="J38" s="187"/>
      <c r="K38" s="187"/>
      <c r="L38" s="187"/>
      <c r="M38" s="186"/>
      <c r="N38" s="189"/>
      <c r="O38" s="186"/>
      <c r="P38" s="186"/>
      <c r="Q38" s="186"/>
      <c r="R38" s="186"/>
      <c r="S38" s="186"/>
      <c r="T38" s="186"/>
      <c r="U38" s="186"/>
      <c r="V38" s="170"/>
    </row>
    <row r="39" spans="1:22" ht="25.5">
      <c r="A39" s="190"/>
      <c r="B39" s="170"/>
      <c r="C39" s="186"/>
      <c r="D39" s="186"/>
      <c r="E39" s="186"/>
      <c r="F39" s="186"/>
      <c r="G39" s="186"/>
      <c r="H39" s="186"/>
      <c r="I39" s="186"/>
      <c r="J39" s="191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70"/>
    </row>
    <row r="40" spans="1:22" ht="25.5">
      <c r="A40" s="170"/>
      <c r="B40" s="170"/>
      <c r="C40" s="186"/>
      <c r="D40" s="186"/>
      <c r="E40" s="186"/>
      <c r="F40" s="186"/>
      <c r="G40" s="186"/>
      <c r="H40" s="186"/>
      <c r="I40" s="186"/>
      <c r="J40" s="191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70"/>
    </row>
  </sheetData>
  <mergeCells count="25">
    <mergeCell ref="A23:B23"/>
    <mergeCell ref="B11:U11"/>
    <mergeCell ref="T16:U16"/>
    <mergeCell ref="A18:B18"/>
    <mergeCell ref="E18:H18"/>
    <mergeCell ref="J18:M18"/>
    <mergeCell ref="R18:U18"/>
    <mergeCell ref="A14:U14"/>
    <mergeCell ref="A19:B19"/>
    <mergeCell ref="O19:O20"/>
    <mergeCell ref="P19:P20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472" right="0.70866141732283472" top="0.74803149606299213" bottom="0.74803149606299213" header="0.31496062992125984" footer="0.31496062992125984"/>
  <pageSetup paperSize="9" scale="3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Прил.1 Кап вложения</vt:lpstr>
      <vt:lpstr>ИП 2017</vt:lpstr>
      <vt:lpstr>'Прил.1 Кап вложения'!Заголовки_для_печати</vt:lpstr>
      <vt:lpstr>'ИП 2017'!Область_печати</vt:lpstr>
      <vt:lpstr>'Прил.1 Кап вложения'!Область_печати</vt:lpstr>
    </vt:vector>
  </TitlesOfParts>
  <Company>GVC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Kovalev_MI</dc:creator>
  <cp:lastModifiedBy>Бердинская Л.М.</cp:lastModifiedBy>
  <cp:lastPrinted>2016-03-30T06:13:01Z</cp:lastPrinted>
  <dcterms:created xsi:type="dcterms:W3CDTF">2004-07-01T09:52:00Z</dcterms:created>
  <dcterms:modified xsi:type="dcterms:W3CDTF">2016-03-31T13:29:29Z</dcterms:modified>
</cp:coreProperties>
</file>