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tabRatio="459" activeTab="1"/>
  </bookViews>
  <sheets>
    <sheet name="реализация 2014" sheetId="1" r:id="rId1"/>
    <sheet name="1 квартал пол отп " sheetId="2" r:id="rId2"/>
  </sheets>
  <externalReferences>
    <externalReference r:id="rId5"/>
  </externalReferences>
  <definedNames>
    <definedName name="дни">#REF!</definedName>
    <definedName name="_xlnm.Print_Titles" localSheetId="0">'реализация 2014'!$3:$3</definedName>
    <definedName name="_xlnm.Print_Area" localSheetId="1">'1 квартал пол отп '!$A$1:$J$42</definedName>
    <definedName name="_xlnm.Print_Area" localSheetId="0">'реализация 2014'!$A$1:$N$37</definedName>
  </definedNames>
  <calcPr fullCalcOnLoad="1"/>
</workbook>
</file>

<file path=xl/sharedStrings.xml><?xml version="1.0" encoding="utf-8"?>
<sst xmlns="http://schemas.openxmlformats.org/spreadsheetml/2006/main" count="36" uniqueCount="32">
  <si>
    <t>отраслям народного хозяйства</t>
  </si>
  <si>
    <t>Промышленность</t>
  </si>
  <si>
    <t>Сельское хоз-во</t>
  </si>
  <si>
    <t>Транспорт и связь</t>
  </si>
  <si>
    <t>Строительство</t>
  </si>
  <si>
    <t>Прочие отр.</t>
  </si>
  <si>
    <t>Население</t>
  </si>
  <si>
    <t>тыс.квтч</t>
  </si>
  <si>
    <t>тыс. руб.</t>
  </si>
  <si>
    <t>тыс.руб. с НДС</t>
  </si>
  <si>
    <t>Дебиторская задолженность на начало периода</t>
  </si>
  <si>
    <t xml:space="preserve">Начислено </t>
  </si>
  <si>
    <t>Объем реализации, всего</t>
  </si>
  <si>
    <t>%</t>
  </si>
  <si>
    <t>Списание</t>
  </si>
  <si>
    <t>Дебиторская задолженность на конец периода</t>
  </si>
  <si>
    <t>Снижение дебиторской задолженности, в т.ч. списание</t>
  </si>
  <si>
    <t>"+" Недоплата                       "-" Переплата  (снижение план  -  снижение (в т.ч. списание) факт)</t>
  </si>
  <si>
    <t xml:space="preserve">1 квартал    </t>
  </si>
  <si>
    <t>Потери</t>
  </si>
  <si>
    <t>электроэнергия для компенсации потерь</t>
  </si>
  <si>
    <t>Всего:</t>
  </si>
  <si>
    <t>в т.ч.:                    электроэнергия собственным потребителям</t>
  </si>
  <si>
    <t>Жилищно-ком.хоз-во</t>
  </si>
  <si>
    <t>Заместитель генерального директора по реализации</t>
  </si>
  <si>
    <t>В.А. Акимов</t>
  </si>
  <si>
    <t>Заместитель генерально директора по реализации</t>
  </si>
  <si>
    <t xml:space="preserve"> </t>
  </si>
  <si>
    <t>Структура полезного отпуска электроэнергии за  1 кв. 2015 г. по</t>
  </si>
  <si>
    <t>Реализация электроэнергии по ОАО "ВЭСК"                                               в 1 квартале  2015 года</t>
  </si>
  <si>
    <t>Исполнитель:  Бойкова А.А.</t>
  </si>
  <si>
    <t>Тел. 23-94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</si>
</sst>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 ;[Red]\-0\ "/>
    <numFmt numFmtId="173" formatCode="0.0_ ;[Red]\-0.0\ "/>
    <numFmt numFmtId="174" formatCode="0.00_ ;[Red]\-0.00\ "/>
    <numFmt numFmtId="175" formatCode="0.000_ ;[Red]\-0.000\ "/>
    <numFmt numFmtId="176" formatCode="0.0"/>
    <numFmt numFmtId="177" formatCode="0_ ;\-0\ "/>
    <numFmt numFmtId="178" formatCode="0.0_ ;\-0.0\ "/>
    <numFmt numFmtId="179" formatCode="0.00_ ;\-0.00\ "/>
    <numFmt numFmtId="180" formatCode="0;[Red]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00000"/>
    <numFmt numFmtId="187" formatCode="0.0000000"/>
    <numFmt numFmtId="188" formatCode="0.000%"/>
    <numFmt numFmtId="189" formatCode="0.0000%"/>
    <numFmt numFmtId="190" formatCode="0.00000%"/>
    <numFmt numFmtId="191" formatCode="0.00000000"/>
    <numFmt numFmtId="192" formatCode="dd/mm/yy;@"/>
    <numFmt numFmtId="193" formatCode="_-* #,##0\ _р_._-;\-* #,##0\ _р_._-;_-* &quot;-&quot;??\ _р_._-;_-@_-"/>
    <numFmt numFmtId="194" formatCode="#,##0.0"/>
    <numFmt numFmtId="195" formatCode="_-* #,##0_р_._-;\-* #,##0_р_._-;_-* &quot;-&quot;??_р_._-;_-@_-"/>
    <numFmt numFmtId="196" formatCode="#,##0.000"/>
    <numFmt numFmtId="197" formatCode="#,##0.0000"/>
    <numFmt numFmtId="198" formatCode="#,##0.000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.5"/>
      <color indexed="8"/>
      <name val="Arial Cyr"/>
      <family val="0"/>
    </font>
    <font>
      <sz val="10.75"/>
      <color indexed="8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 Cyr"/>
      <family val="0"/>
    </font>
    <font>
      <b/>
      <sz val="1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3">
      <alignment/>
      <protection/>
    </xf>
    <xf numFmtId="3" fontId="0" fillId="0" borderId="0" xfId="0" applyNumberFormat="1" applyAlignment="1">
      <alignment/>
    </xf>
    <xf numFmtId="0" fontId="4" fillId="0" borderId="0" xfId="53" applyFont="1">
      <alignment/>
      <protection/>
    </xf>
    <xf numFmtId="0" fontId="0" fillId="0" borderId="0" xfId="54" applyFont="1" applyBorder="1">
      <alignment/>
      <protection/>
    </xf>
    <xf numFmtId="0" fontId="0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 applyFont="1" applyFill="1" applyBorder="1">
      <alignment/>
      <protection/>
    </xf>
    <xf numFmtId="0" fontId="8" fillId="0" borderId="0" xfId="54" applyFont="1">
      <alignment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0" fillId="0" borderId="13" xfId="54" applyFont="1" applyBorder="1">
      <alignment/>
      <protection/>
    </xf>
    <xf numFmtId="195" fontId="10" fillId="0" borderId="13" xfId="65" applyNumberFormat="1" applyFont="1" applyBorder="1" applyAlignment="1">
      <alignment/>
    </xf>
    <xf numFmtId="195" fontId="10" fillId="0" borderId="13" xfId="65" applyNumberFormat="1" applyFont="1" applyFill="1" applyBorder="1" applyAlignment="1">
      <alignment/>
    </xf>
    <xf numFmtId="176" fontId="10" fillId="0" borderId="13" xfId="54" applyNumberFormat="1" applyFont="1" applyBorder="1">
      <alignment/>
      <protection/>
    </xf>
    <xf numFmtId="41" fontId="10" fillId="0" borderId="0" xfId="64" applyFont="1" applyBorder="1" applyAlignment="1">
      <alignment horizontal="left" indent="2"/>
    </xf>
    <xf numFmtId="195" fontId="10" fillId="0" borderId="14" xfId="65" applyNumberFormat="1" applyFont="1" applyBorder="1" applyAlignment="1">
      <alignment/>
    </xf>
    <xf numFmtId="1" fontId="0" fillId="0" borderId="0" xfId="54" applyNumberFormat="1" applyFont="1" applyAlignment="1">
      <alignment horizontal="left"/>
      <protection/>
    </xf>
    <xf numFmtId="195" fontId="10" fillId="0" borderId="10" xfId="65" applyNumberFormat="1" applyFont="1" applyBorder="1" applyAlignment="1">
      <alignment/>
    </xf>
    <xf numFmtId="176" fontId="10" fillId="0" borderId="10" xfId="54" applyNumberFormat="1" applyFont="1" applyBorder="1">
      <alignment/>
      <protection/>
    </xf>
    <xf numFmtId="0" fontId="0" fillId="0" borderId="0" xfId="54" applyFont="1" applyFill="1">
      <alignment/>
      <protection/>
    </xf>
    <xf numFmtId="0" fontId="4" fillId="0" borderId="0" xfId="53" applyFont="1" applyAlignment="1">
      <alignment wrapText="1"/>
      <protection/>
    </xf>
    <xf numFmtId="0" fontId="0" fillId="0" borderId="0" xfId="54" applyAlignment="1">
      <alignment wrapText="1"/>
      <protection/>
    </xf>
    <xf numFmtId="0" fontId="11" fillId="0" borderId="0" xfId="53" applyFont="1" applyAlignment="1">
      <alignment/>
      <protection/>
    </xf>
    <xf numFmtId="0" fontId="11" fillId="0" borderId="0" xfId="54" applyFont="1">
      <alignment/>
      <protection/>
    </xf>
    <xf numFmtId="0" fontId="11" fillId="0" borderId="0" xfId="53" applyFont="1">
      <alignment/>
      <protection/>
    </xf>
    <xf numFmtId="0" fontId="0" fillId="0" borderId="0" xfId="54" applyFont="1" applyFill="1" applyBorder="1" applyAlignment="1">
      <alignment horizontal="left" wrapText="1"/>
      <protection/>
    </xf>
    <xf numFmtId="185" fontId="10" fillId="0" borderId="13" xfId="54" applyNumberFormat="1" applyFont="1" applyBorder="1">
      <alignment/>
      <protection/>
    </xf>
    <xf numFmtId="0" fontId="11" fillId="0" borderId="0" xfId="53" applyFont="1" applyAlignment="1">
      <alignment wrapText="1"/>
      <protection/>
    </xf>
    <xf numFmtId="0" fontId="12" fillId="0" borderId="0" xfId="53" applyFont="1">
      <alignment/>
      <protection/>
    </xf>
    <xf numFmtId="0" fontId="0" fillId="0" borderId="10" xfId="54" applyFont="1" applyBorder="1" applyAlignment="1">
      <alignment wrapText="1"/>
      <protection/>
    </xf>
    <xf numFmtId="195" fontId="10" fillId="0" borderId="10" xfId="65" applyNumberFormat="1" applyFont="1" applyFill="1" applyBorder="1" applyAlignment="1">
      <alignment/>
    </xf>
    <xf numFmtId="185" fontId="10" fillId="0" borderId="10" xfId="54" applyNumberFormat="1" applyFont="1" applyBorder="1">
      <alignment/>
      <protection/>
    </xf>
    <xf numFmtId="0" fontId="15" fillId="0" borderId="0" xfId="54" applyFont="1">
      <alignment/>
      <protection/>
    </xf>
    <xf numFmtId="0" fontId="15" fillId="0" borderId="0" xfId="54" applyFont="1" applyFill="1" applyAlignment="1">
      <alignment horizontal="left"/>
      <protection/>
    </xf>
    <xf numFmtId="0" fontId="12" fillId="0" borderId="0" xfId="53" applyFont="1" applyAlignment="1">
      <alignment horizontal="left"/>
      <protection/>
    </xf>
    <xf numFmtId="0" fontId="16" fillId="0" borderId="0" xfId="53" applyFont="1">
      <alignment/>
      <protection/>
    </xf>
    <xf numFmtId="0" fontId="16" fillId="0" borderId="10" xfId="53" applyFont="1" applyBorder="1">
      <alignment/>
      <protection/>
    </xf>
    <xf numFmtId="3" fontId="16" fillId="0" borderId="10" xfId="53" applyNumberFormat="1" applyFont="1" applyBorder="1">
      <alignment/>
      <protection/>
    </xf>
    <xf numFmtId="1" fontId="16" fillId="0" borderId="0" xfId="53" applyNumberFormat="1" applyFont="1">
      <alignment/>
      <protection/>
    </xf>
    <xf numFmtId="14" fontId="16" fillId="0" borderId="0" xfId="0" applyNumberFormat="1" applyFont="1" applyAlignment="1">
      <alignment/>
    </xf>
    <xf numFmtId="176" fontId="16" fillId="0" borderId="0" xfId="53" applyNumberFormat="1" applyFont="1">
      <alignment/>
      <protection/>
    </xf>
    <xf numFmtId="3" fontId="17" fillId="0" borderId="0" xfId="53" applyNumberFormat="1" applyFont="1">
      <alignment/>
      <protection/>
    </xf>
    <xf numFmtId="3" fontId="16" fillId="0" borderId="0" xfId="53" applyNumberFormat="1" applyFont="1">
      <alignment/>
      <protection/>
    </xf>
    <xf numFmtId="10" fontId="16" fillId="0" borderId="0" xfId="59" applyNumberFormat="1" applyFont="1" applyAlignment="1">
      <alignment/>
    </xf>
    <xf numFmtId="10" fontId="16" fillId="0" borderId="0" xfId="53" applyNumberFormat="1" applyFont="1">
      <alignment/>
      <protection/>
    </xf>
    <xf numFmtId="0" fontId="7" fillId="0" borderId="0" xfId="54" applyFont="1" applyAlignment="1">
      <alignment horizontal="center" wrapText="1"/>
      <protection/>
    </xf>
    <xf numFmtId="0" fontId="12" fillId="0" borderId="0" xfId="53" applyFont="1" applyAlignment="1">
      <alignment horizontal="left" wrapText="1"/>
      <protection/>
    </xf>
    <xf numFmtId="0" fontId="11" fillId="0" borderId="0" xfId="53" applyFont="1" applyAlignment="1">
      <alignment horizontal="left" wrapText="1"/>
      <protection/>
    </xf>
    <xf numFmtId="0" fontId="12" fillId="0" borderId="0" xfId="53" applyNumberFormat="1" applyFont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IAGR20_9" xfId="53"/>
    <cellStyle name="Обычный_отдел реализации к приказу 14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_отдел реализации к приказу 148" xfId="64"/>
    <cellStyle name="Финансовый_отдел реализации к приказу 148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4"/>
          <c:w val="0.9345"/>
          <c:h val="0.86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'реализация 2014'!$P$3</c:f>
              <c:strCache>
                <c:ptCount val="1"/>
                <c:pt idx="0">
                  <c:v>Начислено 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CC99"/>
                </a:gs>
                <a:gs pos="100000">
                  <a:srgbClr val="FF6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'реализация 2014'!$O$4:$O$4</c:f>
              <c:strCache/>
            </c:strRef>
          </c:cat>
          <c:val>
            <c:numRef>
              <c:f>'реализация 2014'!$P$4:$P$4</c:f>
              <c:numCache/>
            </c:numRef>
          </c:val>
        </c:ser>
        <c:ser>
          <c:idx val="0"/>
          <c:order val="1"/>
          <c:tx>
            <c:strRef>
              <c:f>'реализация 2014'!$Q$3</c:f>
              <c:strCache>
                <c:ptCount val="1"/>
                <c:pt idx="0">
                  <c:v>Объем реализации, всего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99CCFF"/>
                </a:gs>
                <a:gs pos="100000">
                  <a:srgbClr val="3366F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'реализация 2014'!$O$4:$O$4</c:f>
              <c:strCache/>
            </c:strRef>
          </c:cat>
          <c:val>
            <c:numRef>
              <c:f>'реализация 2014'!$Q$4:$Q$4</c:f>
              <c:numCache/>
            </c:numRef>
          </c:val>
        </c:ser>
        <c:axId val="22585639"/>
        <c:axId val="1944160"/>
      </c:barChart>
      <c:lineChart>
        <c:grouping val="standard"/>
        <c:varyColors val="0"/>
        <c:ser>
          <c:idx val="2"/>
          <c:order val="2"/>
          <c:tx>
            <c:strRef>
              <c:f>'реализация 2014'!$R$3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'реализация 2014'!$P$3:$R$3</c:f>
              <c:strCache/>
            </c:strRef>
          </c:cat>
          <c:val>
            <c:numRef>
              <c:f>'реализация 2014'!$R$4:$R$4</c:f>
              <c:numCache/>
            </c:numRef>
          </c:val>
          <c:smooth val="0"/>
        </c:ser>
        <c:axId val="17497441"/>
        <c:axId val="23259242"/>
      </c:line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60"/>
        <c:crosses val="autoZero"/>
        <c:auto val="0"/>
        <c:lblOffset val="100"/>
        <c:tickLblSkip val="1"/>
        <c:noMultiLvlLbl val="0"/>
      </c:catAx>
      <c:valAx>
        <c:axId val="1944160"/>
        <c:scaling>
          <c:orientation val="minMax"/>
          <c:max val="8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млн.руб.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85639"/>
        <c:crossesAt val="1"/>
        <c:crossBetween val="between"/>
        <c:dispUnits/>
      </c:valAx>
      <c:catAx>
        <c:axId val="17497441"/>
        <c:scaling>
          <c:orientation val="minMax"/>
        </c:scaling>
        <c:axPos val="b"/>
        <c:delete val="1"/>
        <c:majorTickMark val="out"/>
        <c:minorTickMark val="none"/>
        <c:tickLblPos val="nextTo"/>
        <c:crossAx val="23259242"/>
        <c:crosses val="autoZero"/>
        <c:auto val="0"/>
        <c:lblOffset val="100"/>
        <c:tickLblSkip val="1"/>
        <c:noMultiLvlLbl val="0"/>
      </c:catAx>
      <c:valAx>
        <c:axId val="232592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974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2175"/>
          <c:w val="0.940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полезного отпуска электроэнергии по отраслям народного хозяйства (по собственным потребителям) ОАО "ВЭСК" за 1 квартал 2007 год, 
всего - 1 366 261 тыс. квтч 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308"/>
          <c:y val="0.376"/>
          <c:w val="0.3435"/>
          <c:h val="0.22725"/>
        </c:manualLayout>
      </c:layout>
      <c:pie3DChart>
        <c:varyColors val="1"/>
        <c:ser>
          <c:idx val="0"/>
          <c:order val="0"/>
          <c:tx>
            <c:strRef>
              <c:f>'1 квартал пол отп '!$C$57</c:f>
              <c:strCache>
                <c:ptCount val="1"/>
                <c:pt idx="0">
                  <c:v>тыс.квтч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99CC"/>
                  </a:gs>
                  <a:gs pos="100000">
                    <a:srgbClr val="FF00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FF00"/>
                  </a:gs>
                  <a:gs pos="50000">
                    <a:srgbClr val="CCFFCC"/>
                  </a:gs>
                  <a:gs pos="100000">
                    <a:srgbClr val="00FF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FFFF"/>
                  </a:gs>
                  <a:gs pos="50000">
                    <a:srgbClr val="CCFFFF"/>
                  </a:gs>
                  <a:gs pos="100000">
                    <a:srgbClr val="00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FFFCC"/>
                  </a:gs>
                  <a:gs pos="50000">
                    <a:srgbClr val="FFFF00"/>
                  </a:gs>
                  <a:gs pos="100000">
                    <a:srgbClr val="FFFFCC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CCFFFF"/>
                  </a:gs>
                  <a:gs pos="50000">
                    <a:srgbClr val="3366FF"/>
                  </a:gs>
                  <a:gs pos="100000">
                    <a:srgbClr val="CC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'1 квартал пол отп '!$A$58:$B$65</c:f>
              <c:multiLvlStrCache/>
            </c:multiLvlStrRef>
          </c:cat>
          <c:val>
            <c:numRef>
              <c:f>'1 квартал пол отп '!$C$58:$C$65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полезного отпуска электроэнергии собственным потребителям и для компенсации потерь по ОАО "ВЭСК"                   
в 1 квартале 2015 года, всего -  1 963 392 тыс. кВтч. </a:t>
            </a:r>
          </a:p>
        </c:rich>
      </c:tx>
      <c:layout>
        <c:manualLayout>
          <c:xMode val="factor"/>
          <c:yMode val="factor"/>
          <c:x val="-0.003"/>
          <c:y val="0.00725"/>
        </c:manualLayout>
      </c:layout>
      <c:spPr>
        <a:noFill/>
        <a:ln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30575"/>
          <c:y val="0.4785"/>
          <c:w val="0.351"/>
          <c:h val="0.1645"/>
        </c:manualLayout>
      </c:layout>
      <c:pie3DChart>
        <c:varyColors val="1"/>
        <c:ser>
          <c:idx val="0"/>
          <c:order val="0"/>
          <c:tx>
            <c:strRef>
              <c:f>'1 квартал пол отп '!$C$57</c:f>
              <c:strCache>
                <c:ptCount val="1"/>
                <c:pt idx="0">
                  <c:v>тыс.квтч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99CC"/>
                  </a:gs>
                  <a:gs pos="100000">
                    <a:srgbClr val="FF00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FF00"/>
                  </a:gs>
                  <a:gs pos="50000">
                    <a:srgbClr val="CCFFCC"/>
                  </a:gs>
                  <a:gs pos="100000">
                    <a:srgbClr val="00FF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FFFF"/>
                  </a:gs>
                  <a:gs pos="50000">
                    <a:srgbClr val="CCFFFF"/>
                  </a:gs>
                  <a:gs pos="100000">
                    <a:srgbClr val="00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FFFCC"/>
                  </a:gs>
                  <a:gs pos="50000">
                    <a:srgbClr val="FFFF00"/>
                  </a:gs>
                  <a:gs pos="100000">
                    <a:srgbClr val="FFFFCC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CCFFFF"/>
                  </a:gs>
                  <a:gs pos="50000">
                    <a:srgbClr val="3366FF"/>
                  </a:gs>
                  <a:gs pos="100000">
                    <a:srgbClr val="CC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Сельское хоз-во;           
</a:t>
                    </a: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 89 060;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Строительство; 
</a:t>
                    </a: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20 365;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отр.; 
</a:t>
                    </a: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656 627; 33%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Население; 
</a:t>
                    </a: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495 701; 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'1 квартал пол отп '!$A$58:$B$65</c:f>
              <c:multiLvlStrCache/>
            </c:multiLvlStrRef>
          </c:cat>
          <c:val>
            <c:numRef>
              <c:f>'1 квартал пол отп '!$C$58:$C$65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7</xdr:row>
      <xdr:rowOff>142875</xdr:rowOff>
    </xdr:from>
    <xdr:to>
      <xdr:col>13</xdr:col>
      <xdr:colOff>85725</xdr:colOff>
      <xdr:row>33</xdr:row>
      <xdr:rowOff>266700</xdr:rowOff>
    </xdr:to>
    <xdr:graphicFrame>
      <xdr:nvGraphicFramePr>
        <xdr:cNvPr id="1" name="Диаграмма 1"/>
        <xdr:cNvGraphicFramePr/>
      </xdr:nvGraphicFramePr>
      <xdr:xfrm>
        <a:off x="904875" y="2981325"/>
        <a:ext cx="5229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133350</xdr:rowOff>
    </xdr:from>
    <xdr:to>
      <xdr:col>10</xdr:col>
      <xdr:colOff>47625</xdr:colOff>
      <xdr:row>24</xdr:row>
      <xdr:rowOff>57150</xdr:rowOff>
    </xdr:to>
    <xdr:graphicFrame>
      <xdr:nvGraphicFramePr>
        <xdr:cNvPr id="1" name="Диаграмма 1"/>
        <xdr:cNvGraphicFramePr/>
      </xdr:nvGraphicFramePr>
      <xdr:xfrm>
        <a:off x="47625" y="133350"/>
        <a:ext cx="7658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114300</xdr:rowOff>
    </xdr:from>
    <xdr:to>
      <xdr:col>9</xdr:col>
      <xdr:colOff>400050</xdr:colOff>
      <xdr:row>32</xdr:row>
      <xdr:rowOff>152400</xdr:rowOff>
    </xdr:to>
    <xdr:graphicFrame>
      <xdr:nvGraphicFramePr>
        <xdr:cNvPr id="2" name="Диаграмма 2"/>
        <xdr:cNvGraphicFramePr/>
      </xdr:nvGraphicFramePr>
      <xdr:xfrm>
        <a:off x="0" y="114300"/>
        <a:ext cx="745807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OD_OTCHET\2006\&#1087;&#1088;&#1086;&#1073;&#1085;&#1072;&#1103;%20&#1076;&#1080;&#1085;&#1072;&#1084;&#1080;&#1082;&#1072;%20&#1087;&#1086;%20&#1089;&#1090;&#1088;&#1091;&#1082;&#1090;&#1091;&#1088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З по типам за 3 год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R45"/>
  <sheetViews>
    <sheetView view="pageBreakPreview" zoomScaleSheetLayoutView="100" zoomScalePageLayoutView="0" workbookViewId="0" topLeftCell="A1">
      <selection activeCell="R14" sqref="R14"/>
    </sheetView>
  </sheetViews>
  <sheetFormatPr defaultColWidth="9.00390625" defaultRowHeight="12.75"/>
  <cols>
    <col min="1" max="1" width="9.125" style="6" customWidth="1"/>
    <col min="2" max="2" width="20.75390625" style="6" customWidth="1"/>
    <col min="3" max="3" width="10.00390625" style="6" hidden="1" customWidth="1"/>
    <col min="4" max="4" width="19.00390625" style="25" customWidth="1"/>
    <col min="5" max="5" width="20.625" style="6" customWidth="1"/>
    <col min="6" max="6" width="9.875" style="6" customWidth="1"/>
    <col min="7" max="10" width="9.875" style="6" hidden="1" customWidth="1"/>
    <col min="11" max="11" width="15.75390625" style="6" hidden="1" customWidth="1"/>
    <col min="12" max="12" width="14.875" style="6" hidden="1" customWidth="1"/>
    <col min="13" max="13" width="15.625" style="6" hidden="1" customWidth="1"/>
    <col min="14" max="14" width="11.875" style="6" customWidth="1"/>
    <col min="15" max="15" width="10.25390625" style="6" bestFit="1" customWidth="1"/>
    <col min="16" max="16" width="11.00390625" style="6" customWidth="1"/>
    <col min="17" max="17" width="10.875" style="6" bestFit="1" customWidth="1"/>
    <col min="18" max="16384" width="9.125" style="6" customWidth="1"/>
  </cols>
  <sheetData>
    <row r="1" spans="1:13" s="5" customFormat="1" ht="33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4"/>
      <c r="M1" s="4"/>
    </row>
    <row r="2" spans="2:13" ht="16.5" customHeight="1" thickBot="1">
      <c r="B2" s="7"/>
      <c r="C2" s="7"/>
      <c r="D2" s="8"/>
      <c r="E2" s="7"/>
      <c r="F2" s="7" t="s">
        <v>8</v>
      </c>
      <c r="G2" s="7"/>
      <c r="H2" s="7"/>
      <c r="I2" s="7"/>
      <c r="J2" s="7"/>
      <c r="K2" s="7" t="s">
        <v>9</v>
      </c>
      <c r="L2" s="7"/>
      <c r="M2" s="7"/>
    </row>
    <row r="3" spans="2:18" s="9" customFormat="1" ht="53.25" customHeight="1">
      <c r="B3" s="10"/>
      <c r="C3" s="10" t="s">
        <v>10</v>
      </c>
      <c r="D3" s="11" t="s">
        <v>11</v>
      </c>
      <c r="E3" s="10" t="s">
        <v>12</v>
      </c>
      <c r="F3" s="12" t="s">
        <v>13</v>
      </c>
      <c r="G3" s="13"/>
      <c r="H3" s="13"/>
      <c r="I3" s="13"/>
      <c r="J3" s="10" t="s">
        <v>14</v>
      </c>
      <c r="K3" s="10" t="s">
        <v>15</v>
      </c>
      <c r="L3" s="14" t="s">
        <v>16</v>
      </c>
      <c r="M3" s="15" t="s">
        <v>17</v>
      </c>
      <c r="P3" s="11" t="s">
        <v>11</v>
      </c>
      <c r="Q3" s="10" t="s">
        <v>12</v>
      </c>
      <c r="R3" s="12" t="s">
        <v>13</v>
      </c>
    </row>
    <row r="4" spans="2:18" ht="29.25" customHeight="1">
      <c r="B4" s="35" t="s">
        <v>21</v>
      </c>
      <c r="C4" s="23">
        <v>596541</v>
      </c>
      <c r="D4" s="36">
        <f>D5+D6</f>
        <v>6611687</v>
      </c>
      <c r="E4" s="36">
        <f>E5+E6</f>
        <v>6185572</v>
      </c>
      <c r="F4" s="37">
        <f>E4/D4</f>
        <v>0.9355512443344641</v>
      </c>
      <c r="G4" s="19"/>
      <c r="H4" s="19"/>
      <c r="I4" s="19"/>
      <c r="J4" s="17">
        <v>0</v>
      </c>
      <c r="K4" s="17">
        <f>C4+D4-E4</f>
        <v>1022656</v>
      </c>
      <c r="L4" s="20">
        <v>-220039</v>
      </c>
      <c r="M4" s="21">
        <v>180443</v>
      </c>
      <c r="N4" s="22"/>
      <c r="O4" s="16" t="s">
        <v>18</v>
      </c>
      <c r="P4" s="18">
        <f>D4/1000</f>
        <v>6611.687</v>
      </c>
      <c r="Q4" s="18">
        <f>E4/1000</f>
        <v>6185.572</v>
      </c>
      <c r="R4" s="32">
        <f>Q4/P4</f>
        <v>0.9355512443344641</v>
      </c>
    </row>
    <row r="5" spans="2:18" ht="51.75">
      <c r="B5" s="35" t="s">
        <v>22</v>
      </c>
      <c r="C5" s="23"/>
      <c r="D5" s="36">
        <v>5800633</v>
      </c>
      <c r="E5" s="23">
        <v>5431429</v>
      </c>
      <c r="F5" s="37">
        <f>E5/D5</f>
        <v>0.9363510844419911</v>
      </c>
      <c r="G5" s="19"/>
      <c r="H5" s="19"/>
      <c r="I5" s="19"/>
      <c r="J5" s="17">
        <v>0</v>
      </c>
      <c r="K5" s="17" t="e">
        <f>#REF!+#REF!-#REF!</f>
        <v>#REF!</v>
      </c>
      <c r="L5" s="20">
        <v>-64629</v>
      </c>
      <c r="M5" s="21">
        <v>45707</v>
      </c>
      <c r="N5" s="22"/>
      <c r="O5" s="16"/>
      <c r="P5" s="18"/>
      <c r="Q5" s="18"/>
      <c r="R5" s="32"/>
    </row>
    <row r="6" spans="2:18" ht="26.25">
      <c r="B6" s="35" t="s">
        <v>20</v>
      </c>
      <c r="C6" s="23"/>
      <c r="D6" s="36">
        <v>811054</v>
      </c>
      <c r="E6" s="23">
        <v>754143</v>
      </c>
      <c r="F6" s="37">
        <f>E6/D6</f>
        <v>0.9298308127448974</v>
      </c>
      <c r="G6" s="19"/>
      <c r="H6" s="19"/>
      <c r="I6" s="19"/>
      <c r="J6" s="17"/>
      <c r="K6" s="17" t="e">
        <f>#REF!+#REF!-#REF!</f>
        <v>#REF!</v>
      </c>
      <c r="L6" s="20"/>
      <c r="M6" s="21"/>
      <c r="N6" s="22"/>
      <c r="O6" s="16"/>
      <c r="P6" s="18"/>
      <c r="Q6" s="18"/>
      <c r="R6" s="32"/>
    </row>
    <row r="7" spans="7:14" ht="13.5" customHeight="1">
      <c r="G7" s="24"/>
      <c r="H7" s="24"/>
      <c r="I7" s="24"/>
      <c r="J7" s="23"/>
      <c r="K7" s="23"/>
      <c r="L7" s="20"/>
      <c r="M7" s="21"/>
      <c r="N7" s="22"/>
    </row>
    <row r="8" spans="7:14" ht="13.5" customHeight="1">
      <c r="G8" s="24"/>
      <c r="H8" s="24"/>
      <c r="I8" s="24"/>
      <c r="J8" s="23"/>
      <c r="K8" s="23"/>
      <c r="L8" s="20"/>
      <c r="M8" s="21"/>
      <c r="N8" s="22"/>
    </row>
    <row r="30" spans="2:6" ht="12.75">
      <c r="B30" s="31"/>
      <c r="C30" s="31"/>
      <c r="D30" s="31"/>
      <c r="E30" s="31"/>
      <c r="F30" s="31"/>
    </row>
    <row r="31" spans="2:6" ht="12.75">
      <c r="B31" s="31"/>
      <c r="C31" s="31"/>
      <c r="D31" s="31"/>
      <c r="E31" s="31"/>
      <c r="F31" s="31"/>
    </row>
    <row r="34" spans="7:11" ht="27" customHeight="1">
      <c r="G34" s="31"/>
      <c r="H34" s="31"/>
      <c r="I34" s="31"/>
      <c r="J34" s="31"/>
      <c r="K34" s="31"/>
    </row>
    <row r="35" spans="7:11" ht="24.75" customHeight="1">
      <c r="G35" s="31"/>
      <c r="H35" s="31"/>
      <c r="I35" s="31"/>
      <c r="J35" s="31"/>
      <c r="K35" s="31"/>
    </row>
    <row r="37" spans="2:6" ht="15">
      <c r="B37" s="33"/>
      <c r="C37" s="33"/>
      <c r="D37" s="33"/>
      <c r="E37" s="33"/>
      <c r="F37" s="28"/>
    </row>
    <row r="38" spans="2:6" ht="15">
      <c r="B38" s="33"/>
      <c r="C38" s="33"/>
      <c r="D38" s="33"/>
      <c r="E38" s="33"/>
      <c r="F38" s="28"/>
    </row>
    <row r="39" spans="1:14" ht="15" customHeight="1" hidden="1">
      <c r="A39" s="52" t="s">
        <v>24</v>
      </c>
      <c r="B39" s="52"/>
      <c r="C39" s="52"/>
      <c r="D39" s="52"/>
      <c r="E39" s="29"/>
      <c r="F39" s="30"/>
      <c r="G39" s="29"/>
      <c r="H39" s="29"/>
      <c r="I39" s="29"/>
      <c r="J39" s="29"/>
      <c r="K39" s="29"/>
      <c r="L39" s="29"/>
      <c r="M39" s="29"/>
      <c r="N39" s="29"/>
    </row>
    <row r="40" spans="1:14" ht="25.5" customHeight="1" hidden="1">
      <c r="A40" s="52"/>
      <c r="B40" s="52"/>
      <c r="C40" s="52"/>
      <c r="D40" s="52"/>
      <c r="E40" s="29"/>
      <c r="F40" s="34" t="s">
        <v>25</v>
      </c>
      <c r="G40" s="29"/>
      <c r="H40" s="29"/>
      <c r="I40" s="29"/>
      <c r="J40" s="29"/>
      <c r="K40" s="29"/>
      <c r="L40" s="29"/>
      <c r="M40" s="29"/>
      <c r="N40" s="29"/>
    </row>
    <row r="41" spans="1:14" ht="29.25" customHeight="1">
      <c r="A41" s="26"/>
      <c r="G41" s="29"/>
      <c r="H41" s="29"/>
      <c r="I41" s="29"/>
      <c r="J41" s="29"/>
      <c r="K41" s="29"/>
      <c r="L41" s="29"/>
      <c r="M41" s="29"/>
      <c r="N41" s="29"/>
    </row>
    <row r="42" spans="1:14" ht="12.75" customHeight="1">
      <c r="A42" s="27"/>
      <c r="G42" s="29"/>
      <c r="H42" s="29"/>
      <c r="I42" s="29"/>
      <c r="J42" s="29"/>
      <c r="K42" s="29"/>
      <c r="L42" s="29"/>
      <c r="M42" s="29"/>
      <c r="N42" s="29"/>
    </row>
    <row r="43" spans="1:14" ht="30.75" customHeight="1">
      <c r="A43" s="27"/>
      <c r="G43" s="29"/>
      <c r="H43" s="29"/>
      <c r="I43" s="29"/>
      <c r="J43" s="29"/>
      <c r="K43" s="29"/>
      <c r="L43" s="29"/>
      <c r="M43" s="29"/>
      <c r="N43" s="29"/>
    </row>
    <row r="44" spans="1:2" ht="30.75" customHeight="1">
      <c r="A44" s="38" t="s">
        <v>30</v>
      </c>
      <c r="B44" s="38"/>
    </row>
    <row r="45" spans="1:2" ht="12.75">
      <c r="A45" s="39" t="s">
        <v>31</v>
      </c>
      <c r="B45" s="38"/>
    </row>
  </sheetData>
  <sheetProtection/>
  <mergeCells count="2">
    <mergeCell ref="A1:K1"/>
    <mergeCell ref="A39:D40"/>
  </mergeCells>
  <printOptions/>
  <pageMargins left="0.7480314960629921" right="0.15748031496062992" top="0.984251968503937" bottom="0.15748031496062992" header="0.15748031496062992" footer="0.1574803149606299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8:J71"/>
  <sheetViews>
    <sheetView tabSelected="1" view="pageBreakPreview" zoomScale="80" zoomScaleSheetLayoutView="80" zoomScalePageLayoutView="0" workbookViewId="0" topLeftCell="A10">
      <selection activeCell="M34" sqref="M34"/>
    </sheetView>
  </sheetViews>
  <sheetFormatPr defaultColWidth="9.00390625" defaultRowHeight="12.75"/>
  <cols>
    <col min="1" max="2" width="9.125" style="1" customWidth="1"/>
    <col min="3" max="3" width="13.875" style="1" bestFit="1" customWidth="1"/>
    <col min="4" max="4" width="12.25390625" style="1" bestFit="1" customWidth="1"/>
    <col min="5" max="6" width="9.125" style="1" customWidth="1"/>
    <col min="7" max="7" width="11.625" style="1" bestFit="1" customWidth="1"/>
    <col min="8" max="8" width="9.25390625" style="1" bestFit="1" customWidth="1"/>
    <col min="9" max="9" width="9.125" style="1" customWidth="1"/>
    <col min="10" max="10" width="7.875" style="1" customWidth="1"/>
    <col min="11" max="11" width="5.875" style="1" customWidth="1"/>
    <col min="12" max="16384" width="9.125" style="1" customWidth="1"/>
  </cols>
  <sheetData>
    <row r="28" spans="2:10" ht="15">
      <c r="B28" s="53"/>
      <c r="C28" s="53"/>
      <c r="D28" s="53"/>
      <c r="E28" s="53"/>
      <c r="F28" s="53"/>
      <c r="G28" s="53"/>
      <c r="H28" s="30"/>
      <c r="I28" s="30"/>
      <c r="J28" s="30"/>
    </row>
    <row r="29" spans="2:10" ht="15">
      <c r="B29" s="53"/>
      <c r="C29" s="53"/>
      <c r="D29" s="53"/>
      <c r="E29" s="53"/>
      <c r="F29" s="53"/>
      <c r="G29" s="53"/>
      <c r="H29" s="30"/>
      <c r="I29" s="30"/>
      <c r="J29" s="30"/>
    </row>
    <row r="30" spans="2:10" ht="15">
      <c r="B30" s="53"/>
      <c r="C30" s="53"/>
      <c r="D30" s="53"/>
      <c r="E30" s="53"/>
      <c r="F30" s="53"/>
      <c r="G30" s="53"/>
      <c r="H30" s="30"/>
      <c r="I30" s="30"/>
      <c r="J30" s="30"/>
    </row>
    <row r="31" spans="2:10" ht="15">
      <c r="B31" s="53"/>
      <c r="C31" s="53"/>
      <c r="D31" s="53"/>
      <c r="E31" s="53"/>
      <c r="F31" s="53"/>
      <c r="G31" s="53"/>
      <c r="H31" s="30"/>
      <c r="I31" s="30"/>
      <c r="J31" s="30"/>
    </row>
    <row r="32" spans="2:10" ht="15">
      <c r="B32" s="53"/>
      <c r="C32" s="53"/>
      <c r="D32" s="53"/>
      <c r="E32" s="53"/>
      <c r="F32" s="53"/>
      <c r="G32" s="53"/>
      <c r="H32" s="30"/>
      <c r="I32" s="30"/>
      <c r="J32" s="30"/>
    </row>
    <row r="33" spans="2:10" ht="15">
      <c r="B33" s="53"/>
      <c r="C33" s="53"/>
      <c r="D33" s="53"/>
      <c r="E33" s="53"/>
      <c r="F33" s="53"/>
      <c r="G33" s="53"/>
      <c r="H33" s="30"/>
      <c r="I33" s="30"/>
      <c r="J33" s="30"/>
    </row>
    <row r="34" spans="2:10" ht="15">
      <c r="B34" s="53"/>
      <c r="C34" s="53"/>
      <c r="D34" s="53"/>
      <c r="E34" s="53"/>
      <c r="F34" s="53"/>
      <c r="G34" s="53"/>
      <c r="H34" s="30"/>
      <c r="I34" s="30"/>
      <c r="J34" s="30"/>
    </row>
    <row r="35" spans="2:10" ht="15">
      <c r="B35" s="53"/>
      <c r="C35" s="53"/>
      <c r="D35" s="53"/>
      <c r="E35" s="53"/>
      <c r="F35" s="53"/>
      <c r="G35" s="53"/>
      <c r="H35" s="30"/>
      <c r="I35" s="30"/>
      <c r="J35" s="30"/>
    </row>
    <row r="36" spans="2:10" ht="15">
      <c r="B36" s="53"/>
      <c r="C36" s="53"/>
      <c r="D36" s="53"/>
      <c r="E36" s="53"/>
      <c r="F36" s="53"/>
      <c r="G36" s="53"/>
      <c r="H36" s="30"/>
      <c r="I36" s="30"/>
      <c r="J36" s="30"/>
    </row>
    <row r="37" spans="2:10" ht="15">
      <c r="B37" s="53"/>
      <c r="C37" s="53"/>
      <c r="D37" s="53"/>
      <c r="E37" s="53"/>
      <c r="F37" s="53"/>
      <c r="G37" s="53"/>
      <c r="H37" s="30"/>
      <c r="I37" s="30"/>
      <c r="J37" s="30"/>
    </row>
    <row r="38" spans="2:10" ht="15">
      <c r="B38" s="53"/>
      <c r="C38" s="53"/>
      <c r="D38" s="53"/>
      <c r="E38" s="53"/>
      <c r="F38" s="53"/>
      <c r="G38" s="53"/>
      <c r="H38" s="30"/>
      <c r="I38" s="30"/>
      <c r="J38" s="30"/>
    </row>
    <row r="39" spans="2:10" ht="15">
      <c r="B39" s="53"/>
      <c r="C39" s="53"/>
      <c r="D39" s="53"/>
      <c r="E39" s="53"/>
      <c r="F39" s="53"/>
      <c r="G39" s="53"/>
      <c r="H39" s="30"/>
      <c r="I39" s="30"/>
      <c r="J39" s="30"/>
    </row>
    <row r="40" spans="2:10" ht="15">
      <c r="B40" s="53"/>
      <c r="C40" s="53"/>
      <c r="D40" s="53"/>
      <c r="E40" s="53"/>
      <c r="F40" s="53"/>
      <c r="G40" s="53"/>
      <c r="H40" s="30"/>
      <c r="I40" s="30"/>
      <c r="J40" s="30"/>
    </row>
    <row r="41" spans="2:10" ht="15">
      <c r="B41" s="53"/>
      <c r="C41" s="53"/>
      <c r="D41" s="53"/>
      <c r="E41" s="53"/>
      <c r="F41" s="53"/>
      <c r="G41" s="53"/>
      <c r="H41" s="30"/>
      <c r="I41" s="30"/>
      <c r="J41" s="30"/>
    </row>
    <row r="42" spans="2:10" ht="15">
      <c r="B42" s="53"/>
      <c r="C42" s="53"/>
      <c r="D42" s="53"/>
      <c r="E42" s="53"/>
      <c r="F42" s="53"/>
      <c r="G42" s="53"/>
      <c r="H42" s="30"/>
      <c r="I42" s="30"/>
      <c r="J42" s="30"/>
    </row>
    <row r="43" spans="2:10" ht="15">
      <c r="B43" s="53"/>
      <c r="C43" s="53"/>
      <c r="D43" s="53"/>
      <c r="E43" s="53"/>
      <c r="F43" s="53"/>
      <c r="G43" s="53"/>
      <c r="H43" s="30"/>
      <c r="I43" s="30"/>
      <c r="J43" s="30" t="s">
        <v>27</v>
      </c>
    </row>
    <row r="44" ht="12.75" hidden="1"/>
    <row r="45" spans="1:10" s="6" customFormat="1" ht="16.5" customHeight="1" hidden="1">
      <c r="A45" s="54" t="s">
        <v>26</v>
      </c>
      <c r="B45" s="54"/>
      <c r="C45" s="54"/>
      <c r="D45" s="54"/>
      <c r="E45" s="54"/>
      <c r="F45" s="33"/>
      <c r="G45" s="29"/>
      <c r="H45" s="29"/>
      <c r="I45" s="29"/>
      <c r="J45" s="29"/>
    </row>
    <row r="46" spans="1:10" s="6" customFormat="1" ht="15.75" hidden="1">
      <c r="A46" s="54"/>
      <c r="B46" s="54"/>
      <c r="C46" s="54"/>
      <c r="D46" s="54"/>
      <c r="E46" s="54"/>
      <c r="F46" s="33"/>
      <c r="G46" s="29"/>
      <c r="H46" s="40"/>
      <c r="I46" s="40" t="s">
        <v>25</v>
      </c>
      <c r="J46" s="29"/>
    </row>
    <row r="47" spans="1:10" ht="15" customHeight="1" hidden="1">
      <c r="A47" s="54"/>
      <c r="B47" s="54"/>
      <c r="C47" s="54"/>
      <c r="D47" s="54"/>
      <c r="E47" s="54"/>
      <c r="F47" s="33"/>
      <c r="G47" s="30"/>
      <c r="H47" s="30"/>
      <c r="I47" s="30"/>
      <c r="J47" s="30"/>
    </row>
    <row r="48" spans="1:10" ht="1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53" spans="1:10" ht="16.5">
      <c r="A53" s="3"/>
      <c r="B53" s="3"/>
      <c r="C53" s="3"/>
      <c r="D53" s="3"/>
      <c r="E53" s="3"/>
      <c r="F53" s="3"/>
      <c r="G53" s="3"/>
      <c r="H53" s="3"/>
      <c r="I53" s="3"/>
      <c r="J53" s="3"/>
    </row>
    <row r="55" spans="1:7" ht="18">
      <c r="A55" s="41" t="s">
        <v>28</v>
      </c>
      <c r="B55" s="41"/>
      <c r="C55" s="41"/>
      <c r="D55" s="41"/>
      <c r="E55" s="41"/>
      <c r="F55" s="41"/>
      <c r="G55" s="41"/>
    </row>
    <row r="56" spans="1:7" ht="18">
      <c r="A56" s="41" t="s">
        <v>0</v>
      </c>
      <c r="B56" s="41"/>
      <c r="C56" s="41"/>
      <c r="D56" s="41"/>
      <c r="E56" s="41"/>
      <c r="F56" s="41"/>
      <c r="G56" s="41"/>
    </row>
    <row r="57" spans="1:7" ht="18">
      <c r="A57" s="42"/>
      <c r="B57" s="42"/>
      <c r="C57" s="42" t="s">
        <v>7</v>
      </c>
      <c r="D57" s="41"/>
      <c r="E57" s="41"/>
      <c r="F57" s="41"/>
      <c r="G57" s="41"/>
    </row>
    <row r="58" spans="1:8" ht="18">
      <c r="A58" s="42" t="s">
        <v>1</v>
      </c>
      <c r="B58" s="42"/>
      <c r="C58" s="43">
        <v>145059</v>
      </c>
      <c r="D58" s="49">
        <f aca="true" t="shared" si="0" ref="D58:D65">C58/C$66</f>
        <v>0.07388183307256015</v>
      </c>
      <c r="E58" s="44"/>
      <c r="F58" s="41"/>
      <c r="G58" s="45"/>
      <c r="H58" s="2"/>
    </row>
    <row r="59" spans="1:8" ht="18">
      <c r="A59" s="42" t="s">
        <v>2</v>
      </c>
      <c r="B59" s="42"/>
      <c r="C59" s="43">
        <v>89060</v>
      </c>
      <c r="D59" s="49">
        <f>C59/C$66</f>
        <v>0.04536027446378512</v>
      </c>
      <c r="E59" s="44"/>
      <c r="F59" s="41"/>
      <c r="G59" s="45"/>
      <c r="H59" s="2"/>
    </row>
    <row r="60" spans="1:8" ht="18">
      <c r="A60" s="42" t="s">
        <v>3</v>
      </c>
      <c r="B60" s="42"/>
      <c r="C60" s="43">
        <v>33119</v>
      </c>
      <c r="D60" s="49">
        <f t="shared" si="0"/>
        <v>0.016868256568224785</v>
      </c>
      <c r="E60" s="44"/>
      <c r="F60" s="41"/>
      <c r="G60" s="45"/>
      <c r="H60" s="2"/>
    </row>
    <row r="61" spans="1:7" ht="18">
      <c r="A61" s="42" t="s">
        <v>4</v>
      </c>
      <c r="B61" s="42"/>
      <c r="C61" s="43">
        <v>20365</v>
      </c>
      <c r="D61" s="49">
        <f t="shared" si="0"/>
        <v>0.010372355596844645</v>
      </c>
      <c r="E61" s="46"/>
      <c r="F61" s="41"/>
      <c r="G61" s="41"/>
    </row>
    <row r="62" spans="1:7" ht="18">
      <c r="A62" s="42" t="s">
        <v>23</v>
      </c>
      <c r="B62" s="42"/>
      <c r="C62" s="43">
        <v>135783</v>
      </c>
      <c r="D62" s="49">
        <f t="shared" si="0"/>
        <v>0.06915735624877763</v>
      </c>
      <c r="E62" s="44"/>
      <c r="F62" s="41"/>
      <c r="G62" s="41"/>
    </row>
    <row r="63" spans="1:7" ht="18">
      <c r="A63" s="42" t="s">
        <v>5</v>
      </c>
      <c r="B63" s="42"/>
      <c r="C63" s="43">
        <f>537010+119462+155</f>
        <v>656627</v>
      </c>
      <c r="D63" s="49">
        <f t="shared" si="0"/>
        <v>0.3344349982071843</v>
      </c>
      <c r="E63" s="44"/>
      <c r="F63" s="41"/>
      <c r="G63" s="41"/>
    </row>
    <row r="64" spans="1:7" ht="18">
      <c r="A64" s="42" t="s">
        <v>19</v>
      </c>
      <c r="B64" s="42"/>
      <c r="C64" s="43">
        <v>387678</v>
      </c>
      <c r="D64" s="49">
        <f>C64/C$66</f>
        <v>0.19745318306278115</v>
      </c>
      <c r="E64" s="44"/>
      <c r="F64" s="41"/>
      <c r="G64" s="41"/>
    </row>
    <row r="65" spans="1:7" ht="18">
      <c r="A65" s="42" t="s">
        <v>6</v>
      </c>
      <c r="B65" s="42"/>
      <c r="C65" s="43">
        <v>495701</v>
      </c>
      <c r="D65" s="49">
        <f t="shared" si="0"/>
        <v>0.25247174277984225</v>
      </c>
      <c r="E65" s="44"/>
      <c r="F65" s="41"/>
      <c r="G65" s="41"/>
    </row>
    <row r="66" spans="1:7" ht="18">
      <c r="A66" s="41"/>
      <c r="B66" s="41"/>
      <c r="C66" s="47">
        <f>SUM(C58:C65)</f>
        <v>1963392</v>
      </c>
      <c r="D66" s="50"/>
      <c r="E66" s="41"/>
      <c r="F66" s="41"/>
      <c r="G66" s="41"/>
    </row>
    <row r="67" spans="1:7" ht="18">
      <c r="A67" s="41"/>
      <c r="B67" s="41"/>
      <c r="C67" s="41"/>
      <c r="D67" s="41"/>
      <c r="E67" s="41"/>
      <c r="F67" s="41"/>
      <c r="G67" s="41"/>
    </row>
    <row r="68" spans="1:7" ht="18">
      <c r="A68" s="41"/>
      <c r="B68" s="41"/>
      <c r="C68" s="41"/>
      <c r="D68" s="41"/>
      <c r="E68" s="41"/>
      <c r="F68" s="41"/>
      <c r="G68" s="41"/>
    </row>
    <row r="69" spans="1:7" ht="18">
      <c r="A69" s="41"/>
      <c r="B69" s="41"/>
      <c r="C69" s="48">
        <f>C66-C64</f>
        <v>1575714</v>
      </c>
      <c r="D69" s="41"/>
      <c r="E69" s="41"/>
      <c r="F69" s="41"/>
      <c r="G69" s="41"/>
    </row>
    <row r="70" spans="1:7" ht="18">
      <c r="A70" s="41"/>
      <c r="B70" s="41"/>
      <c r="C70" s="41"/>
      <c r="D70" s="41"/>
      <c r="E70" s="41"/>
      <c r="F70" s="41"/>
      <c r="G70" s="41"/>
    </row>
    <row r="71" spans="1:7" ht="18">
      <c r="A71" s="41"/>
      <c r="B71" s="41"/>
      <c r="C71" s="41"/>
      <c r="D71" s="41"/>
      <c r="E71" s="41"/>
      <c r="F71" s="41"/>
      <c r="G71" s="41"/>
    </row>
  </sheetData>
  <sheetProtection/>
  <mergeCells count="2">
    <mergeCell ref="B28:G43"/>
    <mergeCell ref="A45:E47"/>
  </mergeCells>
  <printOptions/>
  <pageMargins left="0.7086614173228347" right="0.15748031496062992" top="0.9448818897637796" bottom="0.4330708661417323" header="0.5118110236220472" footer="0.31496062992125984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Бойкова Анна Александровна</dc:creator>
  <cp:keywords/>
  <dc:description/>
  <cp:lastModifiedBy>Бойкова Анна Александровна</cp:lastModifiedBy>
  <cp:lastPrinted>2015-05-29T10:37:21Z</cp:lastPrinted>
  <dcterms:created xsi:type="dcterms:W3CDTF">2007-04-17T13:00:57Z</dcterms:created>
  <dcterms:modified xsi:type="dcterms:W3CDTF">2015-05-29T10:37:32Z</dcterms:modified>
  <cp:category/>
  <cp:version/>
  <cp:contentType/>
  <cp:contentStatus/>
</cp:coreProperties>
</file>