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'Лист1'!$B:$B</definedName>
    <definedName name="_xlnm.Print_Area" localSheetId="0">'Лист1'!$A$1:$AC$110</definedName>
  </definedNames>
  <calcPr fullCalcOnLoad="1"/>
</workbook>
</file>

<file path=xl/sharedStrings.xml><?xml version="1.0" encoding="utf-8"?>
<sst xmlns="http://schemas.openxmlformats.org/spreadsheetml/2006/main" count="231" uniqueCount="145">
  <si>
    <t>Ед. изм.</t>
  </si>
  <si>
    <t>Вводимая мощн., км. ЛЭП, м3 и т.п.</t>
  </si>
  <si>
    <t>1.</t>
  </si>
  <si>
    <t>1.1.</t>
  </si>
  <si>
    <t>1.1.1.</t>
  </si>
  <si>
    <t>1.1.2.</t>
  </si>
  <si>
    <t>1.2.</t>
  </si>
  <si>
    <t>2.</t>
  </si>
  <si>
    <t xml:space="preserve">Капитальные вложения на производственное развитие </t>
  </si>
  <si>
    <t>Прочие объекты электроэнергетики, в.т.ч.:</t>
  </si>
  <si>
    <t>Оборудование, не входящее в сметы строек, в.т.ч.:</t>
  </si>
  <si>
    <t>ПИР для строительства будущих лет, в.т.ч.:</t>
  </si>
  <si>
    <t>3.</t>
  </si>
  <si>
    <t>Профильные объекты, в т.ч.:</t>
  </si>
  <si>
    <t>Сбыт, в.т.ч.:</t>
  </si>
  <si>
    <t>Доля в ивестпрограмме, %</t>
  </si>
  <si>
    <t>Амортизация</t>
  </si>
  <si>
    <t>Прибыль отчетного года</t>
  </si>
  <si>
    <t>Средства от продажи акций</t>
  </si>
  <si>
    <t>Средства федерального бюджета</t>
  </si>
  <si>
    <t>Справочно, амортизация, учтенная в тарифе</t>
  </si>
  <si>
    <t>тыс. руб.</t>
  </si>
  <si>
    <t>Капитальные вложения в строительство непроизводственной сферы</t>
  </si>
  <si>
    <t xml:space="preserve">Прочие финансовые вложения      </t>
  </si>
  <si>
    <t xml:space="preserve">Инвестиции в нематериальные активы </t>
  </si>
  <si>
    <t>ВНД</t>
  </si>
  <si>
    <t>ЧДД</t>
  </si>
  <si>
    <t>Срок окупаемости, лет</t>
  </si>
  <si>
    <t>Индекс доходности</t>
  </si>
  <si>
    <t>№ приложения в обосновывающих материалах</t>
  </si>
  <si>
    <t>План I кв.</t>
  </si>
  <si>
    <t>План II кв.</t>
  </si>
  <si>
    <t>План III кв.</t>
  </si>
  <si>
    <t>План IV кв.</t>
  </si>
  <si>
    <t>Остаток сметной стоимости в тек. ценах, без НДС</t>
  </si>
  <si>
    <t>Источник финансирования, наименование</t>
  </si>
  <si>
    <t>Сметная стоимость в тек. ценах, без НДС</t>
  </si>
  <si>
    <t>Год начала и окончания строительства</t>
  </si>
  <si>
    <t>Раздел В - Освоение капитальных вложений пообъектно по видам бизнеса</t>
  </si>
  <si>
    <t>Раздел Б - Освоение капитальных вложений по видам, укрупненно</t>
  </si>
  <si>
    <t xml:space="preserve">Инвестиции в основной капитал </t>
  </si>
  <si>
    <t>Раздел Г - Справочная информация</t>
  </si>
  <si>
    <t>Прочие</t>
  </si>
  <si>
    <t>Генерация (в т.ч. тепловые сети в составе ГК)</t>
  </si>
  <si>
    <t>Тепловые сети (если выделены в отдельное АО)</t>
  </si>
  <si>
    <t>Сбыт</t>
  </si>
  <si>
    <t>План по начислению амортизации в планируемом году</t>
  </si>
  <si>
    <t xml:space="preserve">Стоимость оборудования в сметной стоимости проекта в тек. ценах </t>
  </si>
  <si>
    <t>СМР в сметной стоимости проекта в тек. Ценах</t>
  </si>
  <si>
    <t xml:space="preserve">Распределенная на инвестиции прибыль прошлых лет </t>
  </si>
  <si>
    <t>Средства местных и региональных бюджетов</t>
  </si>
  <si>
    <t xml:space="preserve">Целевые инвестиционные средства ОАО РАО "ЕЭС России" </t>
  </si>
  <si>
    <t>Облигационные займы</t>
  </si>
  <si>
    <t>Прочие заемные средства (расшифровать)</t>
  </si>
  <si>
    <t xml:space="preserve">Корпоративные займы, в т.ч. от ОАО РАО "ЕЭС России" </t>
  </si>
  <si>
    <t>Долевое участие в строительстве за счет прочих источников</t>
  </si>
  <si>
    <t>Прочие источники внешнего финансирования (расшифровать)</t>
  </si>
  <si>
    <t>Прочие собственные источники (расшифровать)</t>
  </si>
  <si>
    <t>АИИС КУЭ</t>
  </si>
  <si>
    <t xml:space="preserve">Техническое перевооружение и реконструкция, в.т.ч.: </t>
  </si>
  <si>
    <t>Новое строительство и расширение, в.т.ч.:</t>
  </si>
  <si>
    <t>Капитальные вложения в строительство непроизводственной сферы, в.т.ч.:</t>
  </si>
  <si>
    <t>Инвестиции в нематериальные активы, в.т.ч.:</t>
  </si>
  <si>
    <t xml:space="preserve">Прочие финансовые вложения, в.т.ч.: </t>
  </si>
  <si>
    <t>Крупный (К) / средний (С) / мелкий (М) проект</t>
  </si>
  <si>
    <t>ТПиР</t>
  </si>
  <si>
    <t xml:space="preserve">Новое строительство и расширение </t>
  </si>
  <si>
    <t>2006 г.</t>
  </si>
  <si>
    <t>2007 г.</t>
  </si>
  <si>
    <t>2008 г.</t>
  </si>
  <si>
    <t>2009 г.</t>
  </si>
  <si>
    <t>2010 г.</t>
  </si>
  <si>
    <t>2011 г.</t>
  </si>
  <si>
    <t>2012 г.</t>
  </si>
  <si>
    <t>2005 г.</t>
  </si>
  <si>
    <t>План возврата НДС по введенным объектам</t>
  </si>
  <si>
    <r>
      <t xml:space="preserve">Инвестиции, всего </t>
    </r>
    <r>
      <rPr>
        <sz val="11"/>
        <rFont val="Arial"/>
        <family val="2"/>
      </rPr>
      <t>(сумма строк 1, 2, 3)</t>
    </r>
  </si>
  <si>
    <t>Ожидаемый период (кв., год) возврата НДС</t>
  </si>
  <si>
    <t>Ввод  основных фондов, без НДС</t>
  </si>
  <si>
    <t>Раздел А - Использование источников финансирования на капитальные вложения</t>
  </si>
  <si>
    <t>Использование внешних источников финансирования на капитальные вложения, без НДС*</t>
  </si>
  <si>
    <t>Использование собственных источников, без НДС*</t>
  </si>
  <si>
    <t>План, всего, без НДС*</t>
  </si>
  <si>
    <t xml:space="preserve">Использование банковских кредитов для осуществления капитальных вложений </t>
  </si>
  <si>
    <t>* - расчеты по оплате НДС, связанные с капитальными вложениями ДЗО, должны быть предусмотрены в "Движении потоков наличности"</t>
  </si>
  <si>
    <t xml:space="preserve">                </t>
  </si>
  <si>
    <t>Маржа лизинговой компании, %</t>
  </si>
  <si>
    <t>Срок лизинга, лет</t>
  </si>
  <si>
    <t>Год начала лизинговых платежей</t>
  </si>
  <si>
    <t>Лизингодатель</t>
  </si>
  <si>
    <t>Платежи за 2005 г., тыс. руб.</t>
  </si>
  <si>
    <t>Платежи за 2006 г., тыс. руб.</t>
  </si>
  <si>
    <t>Платежи за 2007 г., тыс. руб.</t>
  </si>
  <si>
    <t>Платежи за 2008 г., тыс. руб.</t>
  </si>
  <si>
    <t>Платежи за 2009 г., тыс. руб.</t>
  </si>
  <si>
    <t>Платежи за 2010 г., тыс. руб.</t>
  </si>
  <si>
    <r>
      <t>Инвестиции по видам бизнеса, наименование объекта, укрупненная расшифровка по видам работ по объекту</t>
    </r>
    <r>
      <rPr>
        <b/>
        <sz val="14"/>
        <rFont val="Arial"/>
        <family val="2"/>
      </rPr>
      <t>*</t>
    </r>
  </si>
  <si>
    <r>
      <t>Амортизация</t>
    </r>
    <r>
      <rPr>
        <b/>
        <sz val="12"/>
        <rFont val="Arial Cyr"/>
        <family val="2"/>
      </rPr>
      <t>*</t>
    </r>
  </si>
  <si>
    <r>
      <t>Закупка оборудования в лизинг по видам бизнеса, наименование объекта, укрупненная расшифровка по объектам</t>
    </r>
    <r>
      <rPr>
        <b/>
        <sz val="12"/>
        <rFont val="Arial"/>
        <family val="2"/>
      </rPr>
      <t>*</t>
    </r>
  </si>
  <si>
    <t>Раздел Д - Приобретение оборудования в лизинг</t>
  </si>
  <si>
    <t>Год заключения договора дизинга</t>
  </si>
  <si>
    <t>Уплаченная на начало планируемого периода сумма в счет лизинговых платежей, тыс. руб.</t>
  </si>
  <si>
    <t>Остаток лизинговых платежей, всего, тыс. руб.</t>
  </si>
  <si>
    <t>Банк-кредитор</t>
  </si>
  <si>
    <t>Лизинговые платежи всего за весь период действия договора, тыс. руб</t>
  </si>
  <si>
    <t>Балансодержатель оборудования</t>
  </si>
  <si>
    <t>Дисконтированный 
срок окупаемости</t>
  </si>
  <si>
    <t>Нормативный срок 
эксплуатации оборудования, 
лет</t>
  </si>
  <si>
    <t>в т. ч.</t>
  </si>
  <si>
    <t>План уплаты НДС в бюджет по вводимым объектам</t>
  </si>
  <si>
    <t>Справочно, объем внеоборотных активов ДЗО 
по отчетности ДЗО на последнюю отчетную дату</t>
  </si>
  <si>
    <t>Доля амортизации,
включенная в тариф, %</t>
  </si>
  <si>
    <t>Электрические сети, не относящиеся к ЕНЭС</t>
  </si>
  <si>
    <t>Электрические сети, относящиеся к ЕНЭС</t>
  </si>
  <si>
    <t>Исходная цена оборудования для лизинговой компании без НДС, тыс. руб.</t>
  </si>
  <si>
    <t>Раздел Е - Справочная информация в части объектов приобретаемых в лизинг</t>
  </si>
  <si>
    <t>План уплаты НДС в составе лизинговых платежей</t>
  </si>
  <si>
    <t>Итого, по всему ОАО "ВЭСК"</t>
  </si>
  <si>
    <t>Итого, по всему ОАО "Воронежская энергосбытовая компания"</t>
  </si>
  <si>
    <t>м</t>
  </si>
  <si>
    <t>амортиз.</t>
  </si>
  <si>
    <t>Всего по ОАО "ВЭСК", в т.ч.:</t>
  </si>
  <si>
    <t>Оргтехника, средства связи</t>
  </si>
  <si>
    <t>Оборудование по программе "Автоматизация расчетов с абонентами"</t>
  </si>
  <si>
    <t>2007-2008</t>
  </si>
  <si>
    <t>№1</t>
  </si>
  <si>
    <t>Генеральный директор ОАО "ВЭСК"                                                     Е.М. Севергин</t>
  </si>
  <si>
    <t>Автомобили</t>
  </si>
  <si>
    <t>Оборудование для столовой</t>
  </si>
  <si>
    <t>План на 2008 г. в тек. ценах без НДС</t>
  </si>
  <si>
    <t>Ввод основных фондов 
в 2008 г. без НДС</t>
  </si>
  <si>
    <t>НДС к уплате в 
бюджет от ОС в 2008 г.</t>
  </si>
  <si>
    <t>НДС к возврату 
в 2008 г. от ввода ОС</t>
  </si>
  <si>
    <t xml:space="preserve">амортиз.  </t>
  </si>
  <si>
    <t xml:space="preserve"> прибыль   </t>
  </si>
  <si>
    <t>Установка охранно-пожарной сигнализации</t>
  </si>
  <si>
    <t>Отделочные работы в помещении Самилукского участка</t>
  </si>
  <si>
    <t>2008-2009</t>
  </si>
  <si>
    <t>Разработка проекта на строитльство административного здания Новоусманского участка</t>
  </si>
  <si>
    <t>Строительство административного здания Семилукского участка</t>
  </si>
  <si>
    <t>Строительство административного здания Новоусманского участка</t>
  </si>
  <si>
    <t>Кондиционеры</t>
  </si>
  <si>
    <t>Инвестиционная программа ОАО "Воронежская энергосбытовая компания" на 2008г.</t>
  </si>
  <si>
    <t>2007-2009</t>
  </si>
  <si>
    <t>Прибор для энергетика многофункциональный ПЭМ-02И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</si>
</sst>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0.0%"/>
    <numFmt numFmtId="170" formatCode="[$-FC19]d\ mmmm\ yyyy\ &quot;г.&quot;"/>
  </numFmts>
  <fonts count="36">
    <font>
      <sz val="10"/>
      <name val="Arial Cyr"/>
      <family val="0"/>
    </font>
    <font>
      <u val="single"/>
      <sz val="10"/>
      <name val="Arial Cyr"/>
      <family val="0"/>
    </font>
    <font>
      <sz val="7"/>
      <name val="Arial Cyr"/>
      <family val="2"/>
    </font>
    <font>
      <sz val="8"/>
      <name val="Arial Cyr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u val="single"/>
      <sz val="8"/>
      <name val="Arial Cyr"/>
      <family val="0"/>
    </font>
    <font>
      <b/>
      <sz val="12"/>
      <name val="Arial Cyr"/>
      <family val="2"/>
    </font>
    <font>
      <b/>
      <sz val="8"/>
      <color indexed="8"/>
      <name val="Arial CE"/>
      <family val="2"/>
    </font>
    <font>
      <b/>
      <sz val="8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 Cyr"/>
      <family val="2"/>
    </font>
    <font>
      <b/>
      <sz val="9"/>
      <color indexed="8"/>
      <name val="Arial CE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4"/>
      <name val="Arial Cyr"/>
      <family val="2"/>
    </font>
    <font>
      <sz val="14"/>
      <name val="Arial"/>
      <family val="2"/>
    </font>
    <font>
      <b/>
      <sz val="18"/>
      <name val="Arial"/>
      <family val="2"/>
    </font>
    <font>
      <b/>
      <sz val="6"/>
      <name val="Arial Cyr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color indexed="10"/>
      <name val="Arial Cyr"/>
      <family val="2"/>
    </font>
    <font>
      <sz val="9"/>
      <name val="Arial Cyr"/>
      <family val="2"/>
    </font>
    <font>
      <sz val="22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9" fontId="11" fillId="0" borderId="0" xfId="0" applyNumberFormat="1" applyFont="1" applyFill="1" applyBorder="1" applyAlignment="1">
      <alignment horizontal="center" textRotation="90" wrapText="1"/>
    </xf>
    <xf numFmtId="9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2"/>
    </xf>
    <xf numFmtId="0" fontId="20" fillId="0" borderId="0" xfId="0" applyFont="1" applyFill="1" applyBorder="1" applyAlignment="1">
      <alignment/>
    </xf>
    <xf numFmtId="0" fontId="20" fillId="0" borderId="4" xfId="0" applyFont="1" applyFill="1" applyBorder="1" applyAlignment="1">
      <alignment textRotation="90" wrapText="1"/>
    </xf>
    <xf numFmtId="0" fontId="0" fillId="0" borderId="5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3" fontId="27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/>
    </xf>
    <xf numFmtId="9" fontId="28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3" fontId="21" fillId="0" borderId="4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center"/>
    </xf>
    <xf numFmtId="3" fontId="22" fillId="0" borderId="6" xfId="0" applyNumberFormat="1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1" fillId="0" borderId="8" xfId="0" applyFont="1" applyFill="1" applyBorder="1" applyAlignment="1">
      <alignment horizontal="center" textRotation="90" wrapText="1"/>
    </xf>
    <xf numFmtId="3" fontId="0" fillId="0" borderId="0" xfId="0" applyNumberFormat="1" applyFill="1" applyAlignment="1">
      <alignment wrapText="1"/>
    </xf>
    <xf numFmtId="9" fontId="0" fillId="0" borderId="0" xfId="0" applyNumberFormat="1" applyFill="1" applyAlignment="1">
      <alignment/>
    </xf>
    <xf numFmtId="0" fontId="29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" fontId="5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25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center" wrapText="1"/>
    </xf>
    <xf numFmtId="9" fontId="26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textRotation="90" wrapText="1"/>
    </xf>
    <xf numFmtId="0" fontId="11" fillId="0" borderId="6" xfId="0" applyFont="1" applyFill="1" applyBorder="1" applyAlignment="1">
      <alignment horizontal="center" textRotation="90" wrapText="1"/>
    </xf>
    <xf numFmtId="0" fontId="16" fillId="0" borderId="14" xfId="0" applyFont="1" applyFill="1" applyBorder="1" applyAlignment="1">
      <alignment horizontal="center" textRotation="90" wrapText="1"/>
    </xf>
    <xf numFmtId="0" fontId="11" fillId="0" borderId="15" xfId="0" applyFont="1" applyFill="1" applyBorder="1" applyAlignment="1">
      <alignment horizontal="center" textRotation="90" wrapText="1"/>
    </xf>
    <xf numFmtId="0" fontId="23" fillId="0" borderId="6" xfId="0" applyFont="1" applyFill="1" applyBorder="1" applyAlignment="1">
      <alignment horizontal="center" textRotation="90" wrapText="1"/>
    </xf>
    <xf numFmtId="3" fontId="22" fillId="0" borderId="14" xfId="0" applyNumberFormat="1" applyFont="1" applyFill="1" applyBorder="1" applyAlignment="1">
      <alignment horizontal="center" textRotation="90" wrapText="1"/>
    </xf>
    <xf numFmtId="3" fontId="24" fillId="0" borderId="0" xfId="0" applyNumberFormat="1" applyFont="1" applyFill="1" applyAlignment="1">
      <alignment horizontal="center"/>
    </xf>
    <xf numFmtId="9" fontId="24" fillId="0" borderId="0" xfId="0" applyNumberFormat="1" applyFont="1" applyFill="1" applyAlignment="1">
      <alignment horizontal="center"/>
    </xf>
    <xf numFmtId="9" fontId="17" fillId="0" borderId="0" xfId="0" applyNumberFormat="1" applyFont="1" applyFill="1" applyBorder="1" applyAlignment="1">
      <alignment horizontal="center" textRotation="90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/>
    </xf>
    <xf numFmtId="9" fontId="0" fillId="0" borderId="0" xfId="0" applyNumberFormat="1" applyFill="1" applyBorder="1" applyAlignment="1">
      <alignment/>
    </xf>
    <xf numFmtId="9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9" fontId="21" fillId="0" borderId="20" xfId="0" applyNumberFormat="1" applyFont="1" applyFill="1" applyBorder="1" applyAlignment="1">
      <alignment horizontal="right" vertical="center"/>
    </xf>
    <xf numFmtId="3" fontId="21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6" fillId="0" borderId="2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right" textRotation="90" wrapText="1"/>
    </xf>
    <xf numFmtId="0" fontId="11" fillId="0" borderId="24" xfId="0" applyFont="1" applyFill="1" applyBorder="1" applyAlignment="1">
      <alignment horizontal="center" textRotation="90" wrapText="1"/>
    </xf>
    <xf numFmtId="9" fontId="11" fillId="0" borderId="8" xfId="0" applyNumberFormat="1" applyFont="1" applyFill="1" applyBorder="1" applyAlignment="1">
      <alignment horizontal="center" textRotation="90" wrapText="1"/>
    </xf>
    <xf numFmtId="0" fontId="11" fillId="0" borderId="25" xfId="0" applyFont="1" applyFill="1" applyBorder="1" applyAlignment="1">
      <alignment horizontal="center" textRotation="90" wrapText="1"/>
    </xf>
    <xf numFmtId="9" fontId="11" fillId="0" borderId="26" xfId="0" applyNumberFormat="1" applyFont="1" applyFill="1" applyBorder="1" applyAlignment="1">
      <alignment horizontal="center" textRotation="90" wrapText="1"/>
    </xf>
    <xf numFmtId="0" fontId="3" fillId="0" borderId="27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9" fontId="21" fillId="0" borderId="4" xfId="0" applyNumberFormat="1" applyFont="1" applyFill="1" applyBorder="1" applyAlignment="1">
      <alignment horizontal="right" vertical="center"/>
    </xf>
    <xf numFmtId="3" fontId="21" fillId="0" borderId="20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indent="3"/>
    </xf>
    <xf numFmtId="9" fontId="12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4" xfId="0" applyFont="1" applyFill="1" applyBorder="1" applyAlignment="1">
      <alignment horizontal="left" indent="4"/>
    </xf>
    <xf numFmtId="3" fontId="21" fillId="0" borderId="28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left" indent="3"/>
    </xf>
    <xf numFmtId="3" fontId="21" fillId="0" borderId="29" xfId="0" applyNumberFormat="1" applyFont="1" applyFill="1" applyBorder="1" applyAlignment="1">
      <alignment horizontal="right" vertical="center"/>
    </xf>
    <xf numFmtId="3" fontId="21" fillId="0" borderId="3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9" fontId="5" fillId="0" borderId="0" xfId="0" applyNumberFormat="1" applyFont="1" applyFill="1" applyAlignment="1">
      <alignment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9" fontId="1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9" fontId="22" fillId="0" borderId="4" xfId="0" applyNumberFormat="1" applyFont="1" applyFill="1" applyBorder="1" applyAlignment="1">
      <alignment horizontal="center" vertical="center" wrapText="1"/>
    </xf>
    <xf numFmtId="9" fontId="22" fillId="0" borderId="4" xfId="0" applyNumberFormat="1" applyFont="1" applyFill="1" applyBorder="1" applyAlignment="1">
      <alignment horizontal="left" wrapText="1"/>
    </xf>
    <xf numFmtId="0" fontId="0" fillId="0" borderId="4" xfId="0" applyFill="1" applyBorder="1" applyAlignment="1">
      <alignment/>
    </xf>
    <xf numFmtId="0" fontId="5" fillId="0" borderId="20" xfId="0" applyFont="1" applyFill="1" applyBorder="1" applyAlignment="1">
      <alignment/>
    </xf>
    <xf numFmtId="0" fontId="20" fillId="0" borderId="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3" xfId="0" applyFill="1" applyBorder="1" applyAlignment="1">
      <alignment/>
    </xf>
    <xf numFmtId="0" fontId="5" fillId="0" borderId="18" xfId="0" applyFont="1" applyFill="1" applyBorder="1" applyAlignment="1">
      <alignment/>
    </xf>
    <xf numFmtId="0" fontId="11" fillId="0" borderId="31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left" indent="1"/>
    </xf>
    <xf numFmtId="0" fontId="32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0" fontId="11" fillId="0" borderId="4" xfId="0" applyFont="1" applyFill="1" applyBorder="1" applyAlignment="1">
      <alignment horizontal="left" indent="1"/>
    </xf>
    <xf numFmtId="9" fontId="22" fillId="0" borderId="0" xfId="0" applyNumberFormat="1" applyFont="1" applyFill="1" applyBorder="1" applyAlignment="1">
      <alignment horizontal="left" vertical="center" wrapText="1"/>
    </xf>
    <xf numFmtId="9" fontId="22" fillId="0" borderId="32" xfId="0" applyNumberFormat="1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/>
    </xf>
    <xf numFmtId="9" fontId="22" fillId="0" borderId="4" xfId="0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textRotation="90" wrapText="1"/>
    </xf>
    <xf numFmtId="9" fontId="34" fillId="0" borderId="4" xfId="0" applyNumberFormat="1" applyFont="1" applyFill="1" applyBorder="1" applyAlignment="1">
      <alignment horizontal="left" textRotation="90" wrapText="1"/>
    </xf>
    <xf numFmtId="9" fontId="17" fillId="0" borderId="4" xfId="0" applyNumberFormat="1" applyFont="1" applyFill="1" applyBorder="1" applyAlignment="1">
      <alignment horizontal="left" wrapText="1" indent="1"/>
    </xf>
    <xf numFmtId="0" fontId="11" fillId="0" borderId="18" xfId="0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indent="2"/>
    </xf>
    <xf numFmtId="0" fontId="20" fillId="0" borderId="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3" fillId="0" borderId="29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/>
    </xf>
    <xf numFmtId="167" fontId="21" fillId="0" borderId="6" xfId="0" applyNumberFormat="1" applyFont="1" applyFill="1" applyBorder="1" applyAlignment="1">
      <alignment horizontal="right" vertical="center"/>
    </xf>
    <xf numFmtId="167" fontId="21" fillId="0" borderId="4" xfId="0" applyNumberFormat="1" applyFont="1" applyFill="1" applyBorder="1" applyAlignment="1">
      <alignment horizontal="right" vertical="center"/>
    </xf>
    <xf numFmtId="167" fontId="21" fillId="0" borderId="21" xfId="0" applyNumberFormat="1" applyFont="1" applyFill="1" applyBorder="1" applyAlignment="1">
      <alignment horizontal="right" vertical="center"/>
    </xf>
    <xf numFmtId="167" fontId="15" fillId="0" borderId="6" xfId="0" applyNumberFormat="1" applyFont="1" applyFill="1" applyBorder="1" applyAlignment="1">
      <alignment horizontal="left"/>
    </xf>
    <xf numFmtId="167" fontId="17" fillId="0" borderId="6" xfId="0" applyNumberFormat="1" applyFont="1" applyFill="1" applyBorder="1" applyAlignment="1">
      <alignment horizontal="right" vertical="center"/>
    </xf>
    <xf numFmtId="167" fontId="17" fillId="0" borderId="14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Alignment="1">
      <alignment/>
    </xf>
    <xf numFmtId="167" fontId="17" fillId="0" borderId="0" xfId="0" applyNumberFormat="1" applyFont="1" applyFill="1" applyBorder="1" applyAlignment="1">
      <alignment/>
    </xf>
    <xf numFmtId="168" fontId="17" fillId="0" borderId="6" xfId="0" applyNumberFormat="1" applyFont="1" applyFill="1" applyBorder="1" applyAlignment="1">
      <alignment horizontal="right" vertical="center"/>
    </xf>
    <xf numFmtId="168" fontId="21" fillId="0" borderId="4" xfId="0" applyNumberFormat="1" applyFont="1" applyFill="1" applyBorder="1" applyAlignment="1">
      <alignment horizontal="right" vertical="center"/>
    </xf>
    <xf numFmtId="168" fontId="21" fillId="0" borderId="21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left" indent="3"/>
    </xf>
    <xf numFmtId="0" fontId="3" fillId="0" borderId="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 wrapText="1"/>
    </xf>
    <xf numFmtId="167" fontId="21" fillId="0" borderId="18" xfId="0" applyNumberFormat="1" applyFont="1" applyFill="1" applyBorder="1" applyAlignment="1">
      <alignment horizontal="right" vertical="center"/>
    </xf>
    <xf numFmtId="169" fontId="21" fillId="0" borderId="19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center"/>
    </xf>
    <xf numFmtId="168" fontId="21" fillId="0" borderId="6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3" fontId="21" fillId="0" borderId="6" xfId="0" applyNumberFormat="1" applyFont="1" applyFill="1" applyBorder="1" applyAlignment="1">
      <alignment horizontal="right" vertical="center"/>
    </xf>
    <xf numFmtId="9" fontId="21" fillId="0" borderId="6" xfId="0" applyNumberFormat="1" applyFont="1" applyFill="1" applyBorder="1" applyAlignment="1">
      <alignment horizontal="right" vertical="center"/>
    </xf>
    <xf numFmtId="3" fontId="21" fillId="0" borderId="37" xfId="0" applyNumberFormat="1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vertical="center" wrapText="1"/>
    </xf>
    <xf numFmtId="3" fontId="21" fillId="0" borderId="18" xfId="0" applyNumberFormat="1" applyFont="1" applyFill="1" applyBorder="1" applyAlignment="1">
      <alignment horizontal="right" vertical="center"/>
    </xf>
    <xf numFmtId="168" fontId="21" fillId="0" borderId="18" xfId="0" applyNumberFormat="1" applyFont="1" applyFill="1" applyBorder="1" applyAlignment="1">
      <alignment horizontal="right" vertical="center"/>
    </xf>
    <xf numFmtId="9" fontId="21" fillId="0" borderId="18" xfId="0" applyNumberFormat="1" applyFont="1" applyFill="1" applyBorder="1" applyAlignment="1">
      <alignment horizontal="right" vertical="center"/>
    </xf>
    <xf numFmtId="3" fontId="21" fillId="0" borderId="19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>
      <alignment horizontal="right" vertical="center"/>
    </xf>
    <xf numFmtId="0" fontId="21" fillId="0" borderId="41" xfId="0" applyFont="1" applyFill="1" applyBorder="1" applyAlignment="1">
      <alignment horizontal="right" vertical="center"/>
    </xf>
    <xf numFmtId="0" fontId="20" fillId="0" borderId="42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30" fillId="0" borderId="1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wrapText="1"/>
    </xf>
    <xf numFmtId="3" fontId="33" fillId="0" borderId="4" xfId="0" applyNumberFormat="1" applyFont="1" applyFill="1" applyBorder="1" applyAlignment="1">
      <alignment horizontal="right" vertical="center"/>
    </xf>
    <xf numFmtId="3" fontId="17" fillId="0" borderId="4" xfId="0" applyNumberFormat="1" applyFont="1" applyFill="1" applyBorder="1" applyAlignment="1">
      <alignment horizontal="right" vertical="center"/>
    </xf>
    <xf numFmtId="3" fontId="17" fillId="0" borderId="20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left" indent="3"/>
    </xf>
    <xf numFmtId="0" fontId="30" fillId="0" borderId="43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3" fontId="35" fillId="0" borderId="0" xfId="0" applyNumberFormat="1" applyFont="1" applyFill="1" applyAlignment="1">
      <alignment/>
    </xf>
    <xf numFmtId="3" fontId="13" fillId="0" borderId="29" xfId="0" applyNumberFormat="1" applyFont="1" applyFill="1" applyBorder="1" applyAlignment="1">
      <alignment horizontal="right" vertical="center" wrapText="1"/>
    </xf>
    <xf numFmtId="3" fontId="21" fillId="0" borderId="4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/>
    </xf>
    <xf numFmtId="0" fontId="11" fillId="0" borderId="4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/>
    </xf>
    <xf numFmtId="0" fontId="26" fillId="0" borderId="4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 indent="2"/>
    </xf>
    <xf numFmtId="0" fontId="26" fillId="0" borderId="4" xfId="0" applyFont="1" applyFill="1" applyBorder="1" applyAlignment="1">
      <alignment horizontal="left" vertical="center" wrapText="1" indent="4"/>
    </xf>
    <xf numFmtId="0" fontId="3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9" fontId="11" fillId="0" borderId="20" xfId="0" applyNumberFormat="1" applyFont="1" applyFill="1" applyBorder="1" applyAlignment="1">
      <alignment horizontal="center" textRotation="90" wrapText="1"/>
    </xf>
    <xf numFmtId="3" fontId="21" fillId="0" borderId="21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wrapText="1" indent="4"/>
    </xf>
    <xf numFmtId="9" fontId="5" fillId="0" borderId="20" xfId="0" applyNumberFormat="1" applyFont="1" applyFill="1" applyBorder="1" applyAlignment="1">
      <alignment/>
    </xf>
    <xf numFmtId="0" fontId="26" fillId="0" borderId="4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104775</xdr:rowOff>
    </xdr:from>
    <xdr:to>
      <xdr:col>24</xdr:col>
      <xdr:colOff>561975</xdr:colOff>
      <xdr:row>0</xdr:row>
      <xdr:rowOff>1314450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849225" y="104775"/>
          <a:ext cx="63341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Приложение №1 
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к Положению об
инвестиционной деятельности 
ОАО "Воронежская энергосбытовая компания"
Форма №1 - ИП - Пл </a:t>
          </a:r>
        </a:p>
      </xdr:txBody>
    </xdr:sp>
    <xdr:clientData/>
  </xdr:twoCellAnchor>
  <xdr:twoCellAnchor>
    <xdr:from>
      <xdr:col>0</xdr:col>
      <xdr:colOff>47625</xdr:colOff>
      <xdr:row>0</xdr:row>
      <xdr:rowOff>104775</xdr:rowOff>
    </xdr:from>
    <xdr:to>
      <xdr:col>10</xdr:col>
      <xdr:colOff>276225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04775"/>
          <a:ext cx="10601325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Утверждена решением 
Совета директоров ОАО "______________"
"___"___________ 200___г.
__________________(_____________)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8"/>
  <sheetViews>
    <sheetView tabSelected="1" zoomScaleSheetLayoutView="100" workbookViewId="0" topLeftCell="A20">
      <selection activeCell="I41" sqref="I41"/>
    </sheetView>
  </sheetViews>
  <sheetFormatPr defaultColWidth="9.00390625" defaultRowHeight="12.75"/>
  <cols>
    <col min="1" max="1" width="10.125" style="0" bestFit="1" customWidth="1"/>
    <col min="2" max="2" width="59.375" style="0" customWidth="1"/>
    <col min="3" max="3" width="9.625" style="0" customWidth="1"/>
    <col min="4" max="8" width="7.875" style="0" customWidth="1"/>
    <col min="9" max="9" width="9.75390625" style="0" customWidth="1"/>
    <col min="10" max="10" width="7.875" style="0" customWidth="1"/>
    <col min="11" max="11" width="8.875" style="0" customWidth="1"/>
    <col min="12" max="12" width="7.875" style="0" customWidth="1"/>
    <col min="13" max="17" width="7.875" style="1" customWidth="1"/>
    <col min="18" max="18" width="7.375" style="1" bestFit="1" customWidth="1"/>
    <col min="19" max="19" width="9.625" style="1" customWidth="1"/>
    <col min="20" max="20" width="7.375" style="1" bestFit="1" customWidth="1"/>
    <col min="21" max="21" width="6.625" style="1" bestFit="1" customWidth="1"/>
    <col min="22" max="22" width="7.625" style="1" bestFit="1" customWidth="1"/>
    <col min="23" max="24" width="6.75390625" style="2" customWidth="1"/>
    <col min="25" max="25" width="9.125" style="1" customWidth="1"/>
    <col min="26" max="26" width="7.625" style="1" customWidth="1"/>
    <col min="27" max="27" width="9.125" style="1" customWidth="1"/>
    <col min="34" max="34" width="9.125" style="5" customWidth="1"/>
  </cols>
  <sheetData>
    <row r="1" spans="13:34" s="46" customFormat="1" ht="176.25" customHeight="1">
      <c r="M1" s="45"/>
      <c r="N1" s="45"/>
      <c r="O1" s="45"/>
      <c r="P1" s="48"/>
      <c r="Q1" s="45"/>
      <c r="R1" s="45"/>
      <c r="S1" s="45"/>
      <c r="T1" s="45"/>
      <c r="U1" s="45"/>
      <c r="V1" s="45"/>
      <c r="W1" s="49"/>
      <c r="X1" s="49"/>
      <c r="Y1" s="45"/>
      <c r="Z1" s="45"/>
      <c r="AA1" s="45"/>
      <c r="AH1" s="13"/>
    </row>
    <row r="2" spans="1:34" s="46" customFormat="1" ht="28.5" customHeight="1">
      <c r="A2" s="50" t="s">
        <v>142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3"/>
      <c r="Y2" s="54"/>
      <c r="Z2" s="54"/>
      <c r="AA2" s="54"/>
      <c r="AH2" s="13"/>
    </row>
    <row r="3" spans="1:34" s="46" customFormat="1" ht="35.25" customHeight="1" thickBot="1">
      <c r="A3" s="38" t="s">
        <v>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M3" s="55"/>
      <c r="N3" s="55"/>
      <c r="O3" s="55"/>
      <c r="P3" s="57" t="s">
        <v>21</v>
      </c>
      <c r="Q3" s="45"/>
      <c r="R3" s="55"/>
      <c r="S3" s="55"/>
      <c r="T3" s="55"/>
      <c r="U3" s="45"/>
      <c r="V3" s="55"/>
      <c r="W3" s="56"/>
      <c r="X3" s="56"/>
      <c r="Y3" s="45"/>
      <c r="Z3" s="45"/>
      <c r="AA3" s="45"/>
      <c r="AH3" s="13"/>
    </row>
    <row r="4" spans="1:34" s="65" customFormat="1" ht="55.5" customHeight="1" thickBot="1">
      <c r="A4" s="58"/>
      <c r="B4" s="59" t="s">
        <v>82</v>
      </c>
      <c r="C4" s="232" t="s">
        <v>81</v>
      </c>
      <c r="D4" s="233"/>
      <c r="E4" s="233"/>
      <c r="F4" s="234"/>
      <c r="G4" s="232" t="s">
        <v>80</v>
      </c>
      <c r="H4" s="233"/>
      <c r="I4" s="233"/>
      <c r="J4" s="233"/>
      <c r="K4" s="233"/>
      <c r="L4" s="233"/>
      <c r="M4" s="233"/>
      <c r="N4" s="233"/>
      <c r="O4" s="233"/>
      <c r="P4" s="234"/>
      <c r="Q4" s="60"/>
      <c r="R4" s="61"/>
      <c r="S4" s="62"/>
      <c r="T4" s="62"/>
      <c r="U4" s="63"/>
      <c r="V4" s="62"/>
      <c r="W4" s="64"/>
      <c r="X4" s="64"/>
      <c r="Y4" s="63"/>
      <c r="Z4" s="63"/>
      <c r="AA4" s="63"/>
      <c r="AH4" s="66"/>
    </row>
    <row r="5" spans="1:37" s="78" customFormat="1" ht="177" customHeight="1">
      <c r="A5" s="67"/>
      <c r="B5" s="68"/>
      <c r="C5" s="69" t="s">
        <v>16</v>
      </c>
      <c r="D5" s="70" t="s">
        <v>49</v>
      </c>
      <c r="E5" s="70" t="s">
        <v>17</v>
      </c>
      <c r="F5" s="71" t="s">
        <v>57</v>
      </c>
      <c r="G5" s="72" t="s">
        <v>83</v>
      </c>
      <c r="H5" s="37" t="s">
        <v>52</v>
      </c>
      <c r="I5" s="37" t="s">
        <v>54</v>
      </c>
      <c r="J5" s="73" t="s">
        <v>53</v>
      </c>
      <c r="K5" s="73" t="s">
        <v>18</v>
      </c>
      <c r="L5" s="37" t="s">
        <v>51</v>
      </c>
      <c r="M5" s="73" t="s">
        <v>19</v>
      </c>
      <c r="N5" s="73" t="s">
        <v>50</v>
      </c>
      <c r="O5" s="37" t="s">
        <v>55</v>
      </c>
      <c r="P5" s="74" t="s">
        <v>56</v>
      </c>
      <c r="Q5" s="75"/>
      <c r="R5" s="75"/>
      <c r="S5" s="75"/>
      <c r="T5" s="36"/>
      <c r="U5" s="36"/>
      <c r="V5" s="36"/>
      <c r="W5" s="36"/>
      <c r="X5" s="36"/>
      <c r="Y5" s="36"/>
      <c r="Z5" s="76"/>
      <c r="AA5" s="77"/>
      <c r="AB5" s="75"/>
      <c r="AC5" s="75"/>
      <c r="AD5" s="75"/>
      <c r="AK5" s="79"/>
    </row>
    <row r="6" spans="1:37" s="81" customFormat="1" ht="9.75" customHeight="1">
      <c r="A6" s="80">
        <v>1</v>
      </c>
      <c r="B6" s="80">
        <v>2</v>
      </c>
      <c r="C6" s="176">
        <v>3</v>
      </c>
      <c r="D6" s="177">
        <v>4</v>
      </c>
      <c r="E6" s="177">
        <v>5</v>
      </c>
      <c r="F6" s="175">
        <v>6</v>
      </c>
      <c r="G6" s="176">
        <v>7</v>
      </c>
      <c r="H6" s="177">
        <v>8</v>
      </c>
      <c r="I6" s="177">
        <v>9</v>
      </c>
      <c r="J6" s="177">
        <v>10</v>
      </c>
      <c r="K6" s="177">
        <v>11</v>
      </c>
      <c r="L6" s="177">
        <v>12</v>
      </c>
      <c r="M6" s="177">
        <v>13</v>
      </c>
      <c r="N6" s="177">
        <v>14</v>
      </c>
      <c r="O6" s="177">
        <v>15</v>
      </c>
      <c r="P6" s="175">
        <v>16</v>
      </c>
      <c r="T6" s="19"/>
      <c r="U6" s="19"/>
      <c r="V6" s="19"/>
      <c r="W6" s="19"/>
      <c r="X6" s="19"/>
      <c r="Y6" s="19"/>
      <c r="Z6" s="82"/>
      <c r="AA6" s="77"/>
      <c r="AB6" s="83"/>
      <c r="AC6" s="83"/>
      <c r="AD6" s="83"/>
      <c r="AK6" s="84"/>
    </row>
    <row r="7" spans="1:37" s="46" customFormat="1" ht="22.5" customHeight="1" thickBot="1">
      <c r="A7" s="85"/>
      <c r="B7" s="86">
        <v>16886.5</v>
      </c>
      <c r="C7" s="87">
        <v>12280.5</v>
      </c>
      <c r="D7" s="88"/>
      <c r="E7" s="88">
        <v>4606</v>
      </c>
      <c r="F7" s="89">
        <v>0</v>
      </c>
      <c r="G7" s="90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9">
        <v>0</v>
      </c>
      <c r="Q7" s="45"/>
      <c r="R7" s="45"/>
      <c r="S7" s="45"/>
      <c r="T7" s="9"/>
      <c r="U7" s="9"/>
      <c r="V7" s="9"/>
      <c r="W7" s="9"/>
      <c r="X7" s="9"/>
      <c r="Y7" s="9"/>
      <c r="Z7" s="10"/>
      <c r="AA7" s="10"/>
      <c r="AB7" s="45"/>
      <c r="AC7" s="45"/>
      <c r="AD7" s="45"/>
      <c r="AK7" s="13"/>
    </row>
    <row r="8" spans="1:37" s="46" customFormat="1" ht="15.75" customHeight="1">
      <c r="A8" s="13" t="s">
        <v>84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  <c r="R8" s="45"/>
      <c r="S8" s="45"/>
      <c r="T8" s="9"/>
      <c r="U8" s="9"/>
      <c r="V8" s="9"/>
      <c r="W8" s="9"/>
      <c r="X8" s="9"/>
      <c r="Y8" s="9"/>
      <c r="Z8" s="10"/>
      <c r="AA8" s="10"/>
      <c r="AB8" s="45"/>
      <c r="AC8" s="45"/>
      <c r="AD8" s="45"/>
      <c r="AK8" s="13"/>
    </row>
    <row r="9" spans="1:28" s="28" customFormat="1" ht="39.75" customHeight="1">
      <c r="A9" s="38" t="s">
        <v>39</v>
      </c>
      <c r="B9" s="27"/>
      <c r="D9" s="29"/>
      <c r="E9" s="29"/>
      <c r="F9" s="29"/>
      <c r="G9" s="29"/>
      <c r="H9" s="29"/>
      <c r="I9" s="57" t="s">
        <v>21</v>
      </c>
      <c r="K9" s="29"/>
      <c r="L9" s="29"/>
      <c r="M9" s="30"/>
      <c r="N9" s="31"/>
      <c r="O9" s="31"/>
      <c r="P9" s="31"/>
      <c r="Q9" s="31"/>
      <c r="R9" s="31"/>
      <c r="S9" s="31"/>
      <c r="U9" s="91"/>
      <c r="W9" s="31"/>
      <c r="X9" s="32"/>
      <c r="Y9" s="32"/>
      <c r="Z9" s="33"/>
      <c r="AA9" s="33"/>
      <c r="AB9" s="33"/>
    </row>
    <row r="10" spans="1:23" s="46" customFormat="1" ht="79.5" customHeight="1">
      <c r="A10" s="205"/>
      <c r="B10" s="219"/>
      <c r="C10" s="220" t="s">
        <v>129</v>
      </c>
      <c r="D10" s="220" t="s">
        <v>30</v>
      </c>
      <c r="E10" s="220" t="s">
        <v>31</v>
      </c>
      <c r="F10" s="220" t="s">
        <v>32</v>
      </c>
      <c r="G10" s="220" t="s">
        <v>33</v>
      </c>
      <c r="H10" s="220" t="s">
        <v>78</v>
      </c>
      <c r="I10" s="228" t="s">
        <v>15</v>
      </c>
      <c r="J10" s="11"/>
      <c r="K10" s="14"/>
      <c r="L10" s="92"/>
      <c r="M10" s="11" t="s">
        <v>85</v>
      </c>
      <c r="N10" s="45"/>
      <c r="O10" s="45"/>
      <c r="P10" s="45"/>
      <c r="W10" s="13"/>
    </row>
    <row r="11" spans="1:23" s="95" customFormat="1" ht="12" customHeight="1">
      <c r="A11" s="226">
        <v>1</v>
      </c>
      <c r="B11" s="221">
        <v>2</v>
      </c>
      <c r="C11" s="221">
        <v>3</v>
      </c>
      <c r="D11" s="221">
        <v>4</v>
      </c>
      <c r="E11" s="221">
        <v>5</v>
      </c>
      <c r="F11" s="221">
        <v>6</v>
      </c>
      <c r="G11" s="221">
        <v>7</v>
      </c>
      <c r="H11" s="221"/>
      <c r="I11" s="227">
        <v>8</v>
      </c>
      <c r="J11" s="22"/>
      <c r="K11" s="22"/>
      <c r="L11" s="93"/>
      <c r="M11" s="11"/>
      <c r="N11" s="94"/>
      <c r="O11" s="94"/>
      <c r="P11" s="94"/>
      <c r="W11" s="22"/>
    </row>
    <row r="12" spans="1:23" s="46" customFormat="1" ht="34.5" customHeight="1">
      <c r="A12" s="205"/>
      <c r="B12" s="222" t="s">
        <v>76</v>
      </c>
      <c r="C12" s="163">
        <v>16886.5</v>
      </c>
      <c r="D12" s="163">
        <v>2824</v>
      </c>
      <c r="E12" s="163">
        <f>E13+E19</f>
        <v>4076</v>
      </c>
      <c r="F12" s="163">
        <f>F13</f>
        <v>5787</v>
      </c>
      <c r="G12" s="163">
        <f>G13</f>
        <v>4199.5</v>
      </c>
      <c r="H12" s="163">
        <f>H13+H18+H19</f>
        <v>14486.5</v>
      </c>
      <c r="I12" s="96">
        <f>SUM(I13,I18,I19)</f>
        <v>1</v>
      </c>
      <c r="J12" s="9"/>
      <c r="K12" s="9"/>
      <c r="L12" s="10"/>
      <c r="M12" s="10"/>
      <c r="N12" s="45"/>
      <c r="O12" s="45"/>
      <c r="P12" s="45"/>
      <c r="W12" s="13"/>
    </row>
    <row r="13" spans="1:23" s="46" customFormat="1" ht="34.5" customHeight="1">
      <c r="A13" s="205" t="s">
        <v>2</v>
      </c>
      <c r="B13" s="223" t="s">
        <v>40</v>
      </c>
      <c r="C13" s="163">
        <v>16886.5</v>
      </c>
      <c r="D13" s="163">
        <v>2824</v>
      </c>
      <c r="E13" s="163">
        <f>E14+E17</f>
        <v>4076</v>
      </c>
      <c r="F13" s="163">
        <f>F14+F17</f>
        <v>5787</v>
      </c>
      <c r="G13" s="163">
        <f>G14+G17</f>
        <v>4199.5</v>
      </c>
      <c r="H13" s="163">
        <f>H14+H17</f>
        <v>14486.5</v>
      </c>
      <c r="I13" s="96">
        <f>C13/$C$12</f>
        <v>1</v>
      </c>
      <c r="J13" s="15"/>
      <c r="K13" s="15"/>
      <c r="L13" s="12"/>
      <c r="M13" s="12"/>
      <c r="N13" s="45"/>
      <c r="O13" s="45"/>
      <c r="P13" s="45"/>
      <c r="W13" s="13"/>
    </row>
    <row r="14" spans="1:23" s="46" customFormat="1" ht="34.5" customHeight="1">
      <c r="A14" s="205" t="s">
        <v>3</v>
      </c>
      <c r="B14" s="224" t="s">
        <v>8</v>
      </c>
      <c r="C14" s="163">
        <v>16886.5</v>
      </c>
      <c r="D14" s="163">
        <v>2824</v>
      </c>
      <c r="E14" s="163">
        <f>E15+E16</f>
        <v>4076</v>
      </c>
      <c r="F14" s="163">
        <f>F15+F16</f>
        <v>5787</v>
      </c>
      <c r="G14" s="163">
        <f>G16+G15</f>
        <v>4199.5</v>
      </c>
      <c r="H14" s="163">
        <f>H15+H16</f>
        <v>14486.5</v>
      </c>
      <c r="I14" s="96">
        <f>C14/$C$12</f>
        <v>1</v>
      </c>
      <c r="J14" s="15"/>
      <c r="K14" s="15"/>
      <c r="L14" s="12"/>
      <c r="M14" s="12"/>
      <c r="N14" s="45"/>
      <c r="O14" s="45"/>
      <c r="P14" s="45"/>
      <c r="W14" s="13"/>
    </row>
    <row r="15" spans="1:23" s="46" customFormat="1" ht="34.5" customHeight="1">
      <c r="A15" s="205" t="s">
        <v>4</v>
      </c>
      <c r="B15" s="225" t="s">
        <v>65</v>
      </c>
      <c r="C15" s="163">
        <v>12171.5</v>
      </c>
      <c r="D15" s="163">
        <v>1699</v>
      </c>
      <c r="E15" s="163">
        <v>3906</v>
      </c>
      <c r="F15" s="163">
        <v>4263.5</v>
      </c>
      <c r="G15" s="163">
        <v>2303</v>
      </c>
      <c r="H15" s="163">
        <v>12171.5</v>
      </c>
      <c r="I15" s="96">
        <v>0.72</v>
      </c>
      <c r="J15" s="16"/>
      <c r="K15" s="16"/>
      <c r="L15" s="11"/>
      <c r="M15" s="11"/>
      <c r="N15" s="45"/>
      <c r="O15" s="45"/>
      <c r="P15" s="45"/>
      <c r="W15" s="13"/>
    </row>
    <row r="16" spans="1:23" s="46" customFormat="1" ht="34.5" customHeight="1">
      <c r="A16" s="205" t="s">
        <v>5</v>
      </c>
      <c r="B16" s="225" t="s">
        <v>66</v>
      </c>
      <c r="C16" s="163">
        <v>4715</v>
      </c>
      <c r="D16" s="163">
        <v>1125</v>
      </c>
      <c r="E16" s="163">
        <v>170</v>
      </c>
      <c r="F16" s="163">
        <v>1523.5</v>
      </c>
      <c r="G16" s="163">
        <v>1896.5</v>
      </c>
      <c r="H16" s="163">
        <f>V37</f>
        <v>2315</v>
      </c>
      <c r="I16" s="96">
        <v>0.28</v>
      </c>
      <c r="J16" s="16"/>
      <c r="K16" s="16"/>
      <c r="L16" s="11"/>
      <c r="M16" s="11"/>
      <c r="N16" s="45"/>
      <c r="O16" s="45"/>
      <c r="P16" s="45"/>
      <c r="W16" s="13"/>
    </row>
    <row r="17" spans="1:23" s="46" customFormat="1" ht="34.5" customHeight="1">
      <c r="A17" s="205" t="s">
        <v>6</v>
      </c>
      <c r="B17" s="224" t="s">
        <v>22</v>
      </c>
      <c r="C17" s="163"/>
      <c r="D17" s="163"/>
      <c r="E17" s="163"/>
      <c r="F17" s="163"/>
      <c r="G17" s="163"/>
      <c r="H17" s="163"/>
      <c r="I17" s="96"/>
      <c r="J17" s="16"/>
      <c r="K17" s="16"/>
      <c r="L17" s="11"/>
      <c r="M17" s="11"/>
      <c r="N17" s="45"/>
      <c r="O17" s="45"/>
      <c r="P17" s="45"/>
      <c r="W17" s="13"/>
    </row>
    <row r="18" spans="1:23" s="46" customFormat="1" ht="34.5" customHeight="1">
      <c r="A18" s="205" t="s">
        <v>7</v>
      </c>
      <c r="B18" s="223" t="s">
        <v>24</v>
      </c>
      <c r="C18" s="163"/>
      <c r="D18" s="163"/>
      <c r="E18" s="163"/>
      <c r="F18" s="163"/>
      <c r="G18" s="163"/>
      <c r="H18" s="163"/>
      <c r="I18" s="96"/>
      <c r="J18" s="16"/>
      <c r="K18" s="16"/>
      <c r="L18" s="11"/>
      <c r="M18" s="11"/>
      <c r="N18" s="45"/>
      <c r="O18" s="45"/>
      <c r="P18" s="45"/>
      <c r="W18" s="13"/>
    </row>
    <row r="19" spans="1:23" s="46" customFormat="1" ht="34.5" customHeight="1" thickBot="1">
      <c r="A19" s="206" t="s">
        <v>12</v>
      </c>
      <c r="B19" s="178" t="s">
        <v>23</v>
      </c>
      <c r="C19" s="179"/>
      <c r="D19" s="179"/>
      <c r="E19" s="179"/>
      <c r="F19" s="179"/>
      <c r="G19" s="179"/>
      <c r="H19" s="179"/>
      <c r="I19" s="180"/>
      <c r="J19" s="16"/>
      <c r="K19" s="16"/>
      <c r="L19" s="11"/>
      <c r="M19" s="11"/>
      <c r="N19" s="45"/>
      <c r="O19" s="45"/>
      <c r="P19" s="45"/>
      <c r="W19" s="13"/>
    </row>
    <row r="20" spans="1:27" s="13" customFormat="1" ht="38.25" customHeight="1" thickBot="1">
      <c r="A20" s="35" t="s">
        <v>38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/>
      <c r="N20" s="16"/>
      <c r="O20" s="16"/>
      <c r="P20" s="16"/>
      <c r="Q20" s="16"/>
      <c r="R20" s="16"/>
      <c r="S20" s="16"/>
      <c r="T20" s="16"/>
      <c r="U20" s="16"/>
      <c r="X20" s="11"/>
      <c r="Y20" s="57" t="s">
        <v>21</v>
      </c>
      <c r="Z20" s="14"/>
      <c r="AA20" s="14"/>
    </row>
    <row r="21" spans="1:39" s="46" customFormat="1" ht="133.5" customHeight="1" thickBot="1">
      <c r="A21" s="99"/>
      <c r="B21" s="100" t="s">
        <v>96</v>
      </c>
      <c r="C21" s="47" t="s">
        <v>37</v>
      </c>
      <c r="D21" s="47" t="s">
        <v>1</v>
      </c>
      <c r="E21" s="47" t="s">
        <v>0</v>
      </c>
      <c r="F21" s="47" t="s">
        <v>36</v>
      </c>
      <c r="G21" s="47" t="s">
        <v>47</v>
      </c>
      <c r="H21" s="47" t="s">
        <v>48</v>
      </c>
      <c r="I21" s="47" t="s">
        <v>64</v>
      </c>
      <c r="J21" s="47" t="s">
        <v>25</v>
      </c>
      <c r="K21" s="47" t="s">
        <v>26</v>
      </c>
      <c r="L21" s="47" t="s">
        <v>27</v>
      </c>
      <c r="M21" s="47" t="s">
        <v>106</v>
      </c>
      <c r="N21" s="47" t="s">
        <v>28</v>
      </c>
      <c r="O21" s="47" t="s">
        <v>107</v>
      </c>
      <c r="P21" s="47" t="s">
        <v>34</v>
      </c>
      <c r="Q21" s="47" t="s">
        <v>129</v>
      </c>
      <c r="R21" s="47" t="s">
        <v>30</v>
      </c>
      <c r="S21" s="47" t="s">
        <v>31</v>
      </c>
      <c r="T21" s="47" t="s">
        <v>32</v>
      </c>
      <c r="U21" s="47" t="s">
        <v>33</v>
      </c>
      <c r="V21" s="101" t="s">
        <v>130</v>
      </c>
      <c r="W21" s="101" t="s">
        <v>131</v>
      </c>
      <c r="X21" s="47" t="s">
        <v>132</v>
      </c>
      <c r="Y21" s="102" t="s">
        <v>77</v>
      </c>
      <c r="Z21" s="103" t="s">
        <v>15</v>
      </c>
      <c r="AA21" s="104" t="s">
        <v>35</v>
      </c>
      <c r="AB21" s="105" t="s">
        <v>29</v>
      </c>
      <c r="AC21" s="49"/>
      <c r="AD21" s="45"/>
      <c r="AE21" s="45"/>
      <c r="AF21" s="45"/>
      <c r="AM21" s="13"/>
    </row>
    <row r="22" spans="1:39" s="81" customFormat="1" ht="12" customHeight="1">
      <c r="A22" s="183"/>
      <c r="B22" s="181">
        <v>2</v>
      </c>
      <c r="C22" s="184">
        <v>3</v>
      </c>
      <c r="D22" s="184">
        <v>4</v>
      </c>
      <c r="E22" s="184">
        <v>5</v>
      </c>
      <c r="F22" s="184">
        <v>6</v>
      </c>
      <c r="G22" s="184">
        <v>7</v>
      </c>
      <c r="H22" s="191">
        <v>8</v>
      </c>
      <c r="I22" s="184">
        <v>9</v>
      </c>
      <c r="J22" s="184">
        <v>10</v>
      </c>
      <c r="K22" s="192">
        <v>11</v>
      </c>
      <c r="L22" s="184">
        <v>12</v>
      </c>
      <c r="M22" s="184">
        <v>13</v>
      </c>
      <c r="N22" s="184">
        <v>14</v>
      </c>
      <c r="O22" s="184">
        <v>15</v>
      </c>
      <c r="P22" s="181">
        <v>16</v>
      </c>
      <c r="Q22" s="184">
        <v>17</v>
      </c>
      <c r="R22" s="184">
        <v>18</v>
      </c>
      <c r="S22" s="184">
        <v>19</v>
      </c>
      <c r="T22" s="184">
        <v>20</v>
      </c>
      <c r="U22" s="184">
        <v>21</v>
      </c>
      <c r="V22" s="184">
        <v>22</v>
      </c>
      <c r="W22" s="184">
        <v>23</v>
      </c>
      <c r="X22" s="184">
        <v>24</v>
      </c>
      <c r="Y22" s="184">
        <v>25</v>
      </c>
      <c r="Z22" s="184">
        <v>26</v>
      </c>
      <c r="AA22" s="192">
        <v>27</v>
      </c>
      <c r="AB22" s="190">
        <v>28</v>
      </c>
      <c r="AC22" s="82"/>
      <c r="AD22" s="83"/>
      <c r="AE22" s="83"/>
      <c r="AF22" s="83"/>
      <c r="AM22" s="84"/>
    </row>
    <row r="23" spans="1:39" s="168" customFormat="1" ht="15" customHeight="1">
      <c r="A23" s="107">
        <v>1</v>
      </c>
      <c r="B23" s="165" t="s">
        <v>117</v>
      </c>
      <c r="C23" s="218">
        <v>2008</v>
      </c>
      <c r="D23" s="166"/>
      <c r="E23" s="166"/>
      <c r="F23" s="162">
        <v>16886.5</v>
      </c>
      <c r="G23" s="162">
        <f>G24</f>
        <v>12171.5</v>
      </c>
      <c r="H23" s="162"/>
      <c r="I23" s="166"/>
      <c r="J23" s="166"/>
      <c r="K23" s="166"/>
      <c r="L23" s="166"/>
      <c r="M23" s="166"/>
      <c r="N23" s="166"/>
      <c r="O23" s="166"/>
      <c r="P23" s="170"/>
      <c r="Q23" s="182">
        <v>16886.5</v>
      </c>
      <c r="R23" s="182">
        <f>R24</f>
        <v>2824</v>
      </c>
      <c r="S23" s="182">
        <f>S24</f>
        <v>4076</v>
      </c>
      <c r="T23" s="182">
        <f>T24</f>
        <v>5787</v>
      </c>
      <c r="U23" s="182">
        <f>U24</f>
        <v>4199.5</v>
      </c>
      <c r="V23" s="182">
        <f>V24</f>
        <v>14486.5</v>
      </c>
      <c r="W23" s="170"/>
      <c r="X23" s="170"/>
      <c r="Y23" s="170"/>
      <c r="Z23" s="166">
        <v>1</v>
      </c>
      <c r="AA23" s="166"/>
      <c r="AB23" s="167"/>
      <c r="AM23" s="169"/>
    </row>
    <row r="24" spans="1:39" s="4" customFormat="1" ht="12.75" customHeight="1">
      <c r="A24" s="107">
        <v>2</v>
      </c>
      <c r="B24" s="185" t="s">
        <v>14</v>
      </c>
      <c r="C24" s="186"/>
      <c r="D24" s="186"/>
      <c r="E24" s="186"/>
      <c r="F24" s="162">
        <v>16886.5</v>
      </c>
      <c r="G24" s="162">
        <f>G29</f>
        <v>12171.5</v>
      </c>
      <c r="H24" s="162"/>
      <c r="I24" s="186"/>
      <c r="J24" s="186"/>
      <c r="K24" s="186"/>
      <c r="L24" s="186"/>
      <c r="M24" s="186"/>
      <c r="N24" s="186"/>
      <c r="O24" s="186"/>
      <c r="P24" s="182"/>
      <c r="Q24" s="182">
        <v>16886.5</v>
      </c>
      <c r="R24" s="182">
        <f>R29+R37</f>
        <v>2824</v>
      </c>
      <c r="S24" s="182">
        <f>S29+S37+S49</f>
        <v>4076</v>
      </c>
      <c r="T24" s="182">
        <f>T29+T37</f>
        <v>5787</v>
      </c>
      <c r="U24" s="182">
        <f>U29+U37</f>
        <v>4199.5</v>
      </c>
      <c r="V24" s="182">
        <f>V29+V37</f>
        <v>14486.5</v>
      </c>
      <c r="W24" s="182"/>
      <c r="X24" s="182"/>
      <c r="Y24" s="182"/>
      <c r="Z24" s="187">
        <v>1</v>
      </c>
      <c r="AA24" s="188"/>
      <c r="AB24" s="189"/>
      <c r="AC24" s="12"/>
      <c r="AD24" s="3"/>
      <c r="AE24" s="3"/>
      <c r="AF24" s="3"/>
      <c r="AM24" s="6"/>
    </row>
    <row r="25" spans="1:39" s="117" customFormat="1" ht="12.75" customHeight="1">
      <c r="A25" s="107">
        <v>3</v>
      </c>
      <c r="B25" s="113" t="s">
        <v>59</v>
      </c>
      <c r="C25" s="34"/>
      <c r="D25" s="34"/>
      <c r="E25" s="34"/>
      <c r="F25" s="163"/>
      <c r="G25" s="163"/>
      <c r="H25" s="163"/>
      <c r="I25" s="34"/>
      <c r="J25" s="34"/>
      <c r="K25" s="34"/>
      <c r="L25" s="34"/>
      <c r="M25" s="34"/>
      <c r="N25" s="34"/>
      <c r="O25" s="34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11"/>
      <c r="AA25" s="120"/>
      <c r="AB25" s="112"/>
      <c r="AC25" s="115"/>
      <c r="AD25" s="116"/>
      <c r="AE25" s="116"/>
      <c r="AF25" s="116"/>
      <c r="AM25" s="118"/>
    </row>
    <row r="26" spans="1:39" s="117" customFormat="1" ht="12.75" customHeight="1">
      <c r="A26" s="107">
        <v>4</v>
      </c>
      <c r="B26" s="114" t="s">
        <v>13</v>
      </c>
      <c r="C26" s="34"/>
      <c r="D26" s="34"/>
      <c r="E26" s="34"/>
      <c r="F26" s="163"/>
      <c r="G26" s="163"/>
      <c r="H26" s="163"/>
      <c r="I26" s="34"/>
      <c r="J26" s="34"/>
      <c r="K26" s="34"/>
      <c r="L26" s="34"/>
      <c r="M26" s="34"/>
      <c r="N26" s="34"/>
      <c r="O26" s="34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11"/>
      <c r="AA26" s="120"/>
      <c r="AB26" s="112"/>
      <c r="AC26" s="115"/>
      <c r="AD26" s="116"/>
      <c r="AE26" s="116"/>
      <c r="AF26" s="116"/>
      <c r="AM26" s="118"/>
    </row>
    <row r="27" spans="1:39" s="117" customFormat="1" ht="12.75" customHeight="1">
      <c r="A27" s="107">
        <v>5</v>
      </c>
      <c r="B27" s="119" t="s">
        <v>58</v>
      </c>
      <c r="C27" s="34"/>
      <c r="D27" s="34"/>
      <c r="E27" s="34"/>
      <c r="F27" s="163"/>
      <c r="G27" s="163"/>
      <c r="H27" s="163"/>
      <c r="I27" s="34"/>
      <c r="J27" s="34"/>
      <c r="K27" s="34"/>
      <c r="L27" s="34"/>
      <c r="M27" s="34"/>
      <c r="N27" s="34"/>
      <c r="O27" s="34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11"/>
      <c r="AA27" s="160"/>
      <c r="AB27" s="112"/>
      <c r="AC27" s="98"/>
      <c r="AD27" s="116"/>
      <c r="AE27" s="116"/>
      <c r="AF27" s="116"/>
      <c r="AM27" s="118"/>
    </row>
    <row r="28" spans="1:39" s="117" customFormat="1" ht="12.75" customHeight="1">
      <c r="A28" s="107">
        <v>6</v>
      </c>
      <c r="B28" s="114" t="s">
        <v>9</v>
      </c>
      <c r="C28" s="34"/>
      <c r="D28" s="34"/>
      <c r="E28" s="34"/>
      <c r="F28" s="163"/>
      <c r="G28" s="163"/>
      <c r="H28" s="163"/>
      <c r="I28" s="34"/>
      <c r="J28" s="34"/>
      <c r="K28" s="34"/>
      <c r="L28" s="34"/>
      <c r="M28" s="34"/>
      <c r="N28" s="34"/>
      <c r="O28" s="34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11"/>
      <c r="AA28" s="120"/>
      <c r="AB28" s="112"/>
      <c r="AC28" s="115"/>
      <c r="AD28" s="116"/>
      <c r="AE28" s="116"/>
      <c r="AF28" s="116"/>
      <c r="AM28" s="118"/>
    </row>
    <row r="29" spans="1:39" s="117" customFormat="1" ht="12.75" customHeight="1">
      <c r="A29" s="107">
        <v>7</v>
      </c>
      <c r="B29" s="173" t="s">
        <v>10</v>
      </c>
      <c r="C29" s="217">
        <v>2008</v>
      </c>
      <c r="D29" s="34"/>
      <c r="E29" s="34"/>
      <c r="F29" s="163">
        <f>F30+F31+F32+F33+F34+F35</f>
        <v>12171.5</v>
      </c>
      <c r="G29" s="163">
        <f>G30+G32+G33+G31+G34+G35</f>
        <v>12171.5</v>
      </c>
      <c r="H29" s="163"/>
      <c r="I29" s="34"/>
      <c r="J29" s="34"/>
      <c r="K29" s="34"/>
      <c r="L29" s="34"/>
      <c r="M29" s="34"/>
      <c r="N29" s="34"/>
      <c r="O29" s="34"/>
      <c r="P29" s="171"/>
      <c r="Q29" s="171">
        <f>Q30+Q31+Q32+Q33+Q34+Q35</f>
        <v>12171.5</v>
      </c>
      <c r="R29" s="171">
        <f>+R32+R35</f>
        <v>1699</v>
      </c>
      <c r="S29" s="171">
        <f>S30+S31+S34+S32</f>
        <v>3906</v>
      </c>
      <c r="T29" s="171">
        <f>T30+T31+T32+T33</f>
        <v>4263.5</v>
      </c>
      <c r="U29" s="171">
        <f>U33</f>
        <v>2303</v>
      </c>
      <c r="V29" s="171">
        <f>V30+V31+V32+V33+V34+V35</f>
        <v>12171.5</v>
      </c>
      <c r="W29" s="171"/>
      <c r="X29" s="171"/>
      <c r="Y29" s="171"/>
      <c r="Z29" s="111">
        <f>Q29/$Q24</f>
        <v>0.7207828738933467</v>
      </c>
      <c r="AA29" s="160" t="s">
        <v>120</v>
      </c>
      <c r="AB29" s="112" t="s">
        <v>125</v>
      </c>
      <c r="AC29" s="115"/>
      <c r="AD29" s="116"/>
      <c r="AE29" s="116"/>
      <c r="AF29" s="116"/>
      <c r="AM29" s="118"/>
    </row>
    <row r="30" spans="1:39" s="117" customFormat="1" ht="12.75" customHeight="1">
      <c r="A30" s="107">
        <v>8</v>
      </c>
      <c r="B30" s="121" t="s">
        <v>141</v>
      </c>
      <c r="C30" s="217">
        <v>2008</v>
      </c>
      <c r="D30" s="97"/>
      <c r="E30" s="97"/>
      <c r="F30" s="164">
        <v>1000</v>
      </c>
      <c r="G30" s="164">
        <v>1000</v>
      </c>
      <c r="H30" s="164"/>
      <c r="I30" s="97" t="s">
        <v>119</v>
      </c>
      <c r="J30" s="97"/>
      <c r="K30" s="97"/>
      <c r="L30" s="97"/>
      <c r="M30" s="97"/>
      <c r="N30" s="97"/>
      <c r="O30" s="97"/>
      <c r="P30" s="172"/>
      <c r="Q30" s="172">
        <f aca="true" t="shared" si="0" ref="Q30:Q35">F30</f>
        <v>1000</v>
      </c>
      <c r="R30" s="172"/>
      <c r="S30" s="172">
        <v>500</v>
      </c>
      <c r="T30" s="172">
        <v>500</v>
      </c>
      <c r="U30" s="172"/>
      <c r="V30" s="172">
        <f>Q30</f>
        <v>1000</v>
      </c>
      <c r="W30" s="172"/>
      <c r="X30" s="172"/>
      <c r="Y30" s="172"/>
      <c r="Z30" s="111">
        <f>Q30/$Q24</f>
        <v>0.059218902673733455</v>
      </c>
      <c r="AA30" s="160" t="s">
        <v>120</v>
      </c>
      <c r="AB30" s="123" t="s">
        <v>125</v>
      </c>
      <c r="AC30" s="115"/>
      <c r="AD30" s="116"/>
      <c r="AE30" s="116"/>
      <c r="AF30" s="116"/>
      <c r="AM30" s="118"/>
    </row>
    <row r="31" spans="1:39" s="117" customFormat="1" ht="12.75" customHeight="1">
      <c r="A31" s="107">
        <v>9</v>
      </c>
      <c r="B31" s="121" t="s">
        <v>127</v>
      </c>
      <c r="C31" s="217">
        <v>2008</v>
      </c>
      <c r="D31" s="97"/>
      <c r="E31" s="97"/>
      <c r="F31" s="164">
        <v>2400</v>
      </c>
      <c r="G31" s="164">
        <v>2400</v>
      </c>
      <c r="H31" s="164"/>
      <c r="I31" s="97" t="s">
        <v>119</v>
      </c>
      <c r="J31" s="97"/>
      <c r="K31" s="97"/>
      <c r="L31" s="97"/>
      <c r="M31" s="97"/>
      <c r="N31" s="97"/>
      <c r="O31" s="97"/>
      <c r="P31" s="172"/>
      <c r="Q31" s="172">
        <f t="shared" si="0"/>
        <v>2400</v>
      </c>
      <c r="R31" s="172"/>
      <c r="S31" s="172">
        <v>1200</v>
      </c>
      <c r="T31" s="172">
        <v>1200</v>
      </c>
      <c r="U31" s="172"/>
      <c r="V31" s="172">
        <f>Q31</f>
        <v>2400</v>
      </c>
      <c r="W31" s="172"/>
      <c r="X31" s="172"/>
      <c r="Y31" s="172"/>
      <c r="Z31" s="111">
        <f>Q31/$Q24</f>
        <v>0.1421253664169603</v>
      </c>
      <c r="AA31" s="160" t="s">
        <v>120</v>
      </c>
      <c r="AB31" s="123" t="s">
        <v>125</v>
      </c>
      <c r="AC31" s="115"/>
      <c r="AD31" s="116"/>
      <c r="AE31" s="116"/>
      <c r="AF31" s="116"/>
      <c r="AM31" s="118"/>
    </row>
    <row r="32" spans="1:39" s="117" customFormat="1" ht="12.75" customHeight="1">
      <c r="A32" s="107">
        <v>10</v>
      </c>
      <c r="B32" s="121" t="s">
        <v>122</v>
      </c>
      <c r="C32" s="217">
        <v>2008</v>
      </c>
      <c r="D32" s="97"/>
      <c r="E32" s="97"/>
      <c r="F32" s="164">
        <v>3714.4</v>
      </c>
      <c r="G32" s="164">
        <f>F32</f>
        <v>3714.4</v>
      </c>
      <c r="H32" s="164"/>
      <c r="I32" s="97" t="s">
        <v>119</v>
      </c>
      <c r="J32" s="97"/>
      <c r="K32" s="97"/>
      <c r="L32" s="97"/>
      <c r="M32" s="97"/>
      <c r="N32" s="97"/>
      <c r="O32" s="97"/>
      <c r="P32" s="172"/>
      <c r="Q32" s="172">
        <f t="shared" si="0"/>
        <v>3714.4</v>
      </c>
      <c r="R32" s="172">
        <v>1442.9</v>
      </c>
      <c r="S32" s="172">
        <v>2011</v>
      </c>
      <c r="T32" s="172">
        <v>260.5</v>
      </c>
      <c r="U32" s="172"/>
      <c r="V32" s="172">
        <f>Q32</f>
        <v>3714.4</v>
      </c>
      <c r="W32" s="172"/>
      <c r="X32" s="172"/>
      <c r="Y32" s="172"/>
      <c r="Z32" s="111">
        <f>Q32/$Q$24</f>
        <v>0.21996269209131555</v>
      </c>
      <c r="AA32" s="160" t="s">
        <v>120</v>
      </c>
      <c r="AB32" s="123" t="s">
        <v>125</v>
      </c>
      <c r="AC32" s="115"/>
      <c r="AD32" s="116"/>
      <c r="AE32" s="116"/>
      <c r="AF32" s="116"/>
      <c r="AM32" s="118"/>
    </row>
    <row r="33" spans="1:39" s="117" customFormat="1" ht="14.25" customHeight="1">
      <c r="A33" s="107">
        <v>11</v>
      </c>
      <c r="B33" s="121" t="s">
        <v>123</v>
      </c>
      <c r="C33" s="217">
        <v>2008</v>
      </c>
      <c r="D33" s="97"/>
      <c r="E33" s="97"/>
      <c r="F33" s="164">
        <v>4606</v>
      </c>
      <c r="G33" s="164">
        <v>4606</v>
      </c>
      <c r="H33" s="164"/>
      <c r="I33" s="97" t="s">
        <v>119</v>
      </c>
      <c r="J33" s="97"/>
      <c r="K33" s="97"/>
      <c r="L33" s="97"/>
      <c r="M33" s="97"/>
      <c r="N33" s="97"/>
      <c r="O33" s="97"/>
      <c r="P33" s="172"/>
      <c r="Q33" s="172">
        <f t="shared" si="0"/>
        <v>4606</v>
      </c>
      <c r="R33" s="172"/>
      <c r="S33" s="172"/>
      <c r="T33" s="172">
        <v>2303</v>
      </c>
      <c r="U33" s="172">
        <v>2303</v>
      </c>
      <c r="V33" s="172">
        <v>4606</v>
      </c>
      <c r="W33" s="172"/>
      <c r="X33" s="172"/>
      <c r="Y33" s="172"/>
      <c r="Z33" s="111">
        <f>Q33/$Q$24</f>
        <v>0.2727622657152163</v>
      </c>
      <c r="AA33" s="216" t="s">
        <v>134</v>
      </c>
      <c r="AB33" s="123" t="s">
        <v>125</v>
      </c>
      <c r="AC33" s="115"/>
      <c r="AD33" s="116"/>
      <c r="AE33" s="116"/>
      <c r="AF33" s="116"/>
      <c r="AM33" s="118"/>
    </row>
    <row r="34" spans="1:39" s="117" customFormat="1" ht="14.25" customHeight="1">
      <c r="A34" s="107">
        <v>12</v>
      </c>
      <c r="B34" s="121" t="s">
        <v>128</v>
      </c>
      <c r="C34" s="217">
        <v>2008</v>
      </c>
      <c r="D34" s="97"/>
      <c r="E34" s="97"/>
      <c r="F34" s="164">
        <v>195</v>
      </c>
      <c r="G34" s="164">
        <v>195</v>
      </c>
      <c r="H34" s="164"/>
      <c r="I34" s="97" t="s">
        <v>119</v>
      </c>
      <c r="J34" s="97"/>
      <c r="K34" s="97"/>
      <c r="L34" s="97"/>
      <c r="M34" s="97"/>
      <c r="N34" s="97"/>
      <c r="O34" s="97"/>
      <c r="P34" s="172"/>
      <c r="Q34" s="172">
        <f t="shared" si="0"/>
        <v>195</v>
      </c>
      <c r="R34" s="172"/>
      <c r="S34" s="172">
        <v>195</v>
      </c>
      <c r="T34" s="172"/>
      <c r="U34" s="172"/>
      <c r="V34" s="172">
        <v>195</v>
      </c>
      <c r="W34" s="172"/>
      <c r="X34" s="172"/>
      <c r="Y34" s="172"/>
      <c r="Z34" s="111">
        <f>Q34/$Q$23</f>
        <v>0.011547686021378024</v>
      </c>
      <c r="AA34" s="216" t="s">
        <v>133</v>
      </c>
      <c r="AB34" s="123" t="s">
        <v>125</v>
      </c>
      <c r="AC34" s="115"/>
      <c r="AD34" s="116"/>
      <c r="AE34" s="116"/>
      <c r="AF34" s="116"/>
      <c r="AM34" s="118"/>
    </row>
    <row r="35" spans="1:39" s="117" customFormat="1" ht="14.25" customHeight="1">
      <c r="A35" s="107">
        <v>13</v>
      </c>
      <c r="B35" s="121" t="s">
        <v>144</v>
      </c>
      <c r="C35" s="229">
        <v>2008</v>
      </c>
      <c r="D35" s="97"/>
      <c r="E35" s="97"/>
      <c r="F35" s="164">
        <v>256.1</v>
      </c>
      <c r="G35" s="164">
        <v>256.1</v>
      </c>
      <c r="H35" s="164"/>
      <c r="I35" s="97" t="s">
        <v>119</v>
      </c>
      <c r="J35" s="97"/>
      <c r="K35" s="97"/>
      <c r="L35" s="97"/>
      <c r="M35" s="97"/>
      <c r="N35" s="97"/>
      <c r="O35" s="97"/>
      <c r="P35" s="172"/>
      <c r="Q35" s="172">
        <f t="shared" si="0"/>
        <v>256.1</v>
      </c>
      <c r="R35" s="172">
        <v>256.1</v>
      </c>
      <c r="S35" s="172"/>
      <c r="T35" s="172"/>
      <c r="U35" s="172"/>
      <c r="V35" s="172">
        <v>256.1</v>
      </c>
      <c r="W35" s="172"/>
      <c r="X35" s="172"/>
      <c r="Y35" s="172"/>
      <c r="Z35" s="111">
        <f>Q35/Q24</f>
        <v>0.01516596097474314</v>
      </c>
      <c r="AA35" s="216" t="s">
        <v>133</v>
      </c>
      <c r="AB35" s="123" t="s">
        <v>125</v>
      </c>
      <c r="AC35" s="115"/>
      <c r="AD35" s="116"/>
      <c r="AE35" s="116"/>
      <c r="AF35" s="116"/>
      <c r="AM35" s="118"/>
    </row>
    <row r="36" spans="1:39" s="117" customFormat="1" ht="12.75" customHeight="1">
      <c r="A36" s="107">
        <v>14</v>
      </c>
      <c r="B36" s="121" t="s">
        <v>11</v>
      </c>
      <c r="C36" s="97"/>
      <c r="D36" s="97"/>
      <c r="E36" s="97"/>
      <c r="F36" s="164"/>
      <c r="G36" s="164"/>
      <c r="H36" s="164"/>
      <c r="I36" s="97"/>
      <c r="J36" s="97"/>
      <c r="K36" s="97"/>
      <c r="L36" s="97"/>
      <c r="M36" s="97"/>
      <c r="N36" s="97"/>
      <c r="O36" s="97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11"/>
      <c r="AA36" s="122"/>
      <c r="AB36" s="123"/>
      <c r="AC36" s="115"/>
      <c r="AD36" s="116"/>
      <c r="AE36" s="116"/>
      <c r="AF36" s="116"/>
      <c r="AM36" s="118"/>
    </row>
    <row r="37" spans="1:39" s="117" customFormat="1" ht="12.75" customHeight="1">
      <c r="A37" s="107">
        <v>15</v>
      </c>
      <c r="B37" s="113" t="s">
        <v>60</v>
      </c>
      <c r="C37" s="229" t="s">
        <v>143</v>
      </c>
      <c r="D37" s="97"/>
      <c r="E37" s="97"/>
      <c r="F37" s="164">
        <f>F38+F45</f>
        <v>4715</v>
      </c>
      <c r="G37" s="164"/>
      <c r="H37" s="164"/>
      <c r="I37" s="97"/>
      <c r="J37" s="97"/>
      <c r="K37" s="97"/>
      <c r="L37" s="97"/>
      <c r="M37" s="97"/>
      <c r="N37" s="97"/>
      <c r="O37" s="97"/>
      <c r="P37" s="172"/>
      <c r="Q37" s="172">
        <f>F37</f>
        <v>4715</v>
      </c>
      <c r="R37" s="172">
        <f>R38+R45</f>
        <v>1125</v>
      </c>
      <c r="S37" s="172">
        <v>170</v>
      </c>
      <c r="T37" s="172">
        <v>1523.5</v>
      </c>
      <c r="U37" s="172">
        <v>1896.5</v>
      </c>
      <c r="V37" s="172">
        <f>V39+V40+V41</f>
        <v>2315</v>
      </c>
      <c r="W37" s="172"/>
      <c r="X37" s="172"/>
      <c r="Y37" s="172"/>
      <c r="Z37" s="111">
        <f>Q37/$Q$24</f>
        <v>0.2792171261066532</v>
      </c>
      <c r="AA37" s="160" t="s">
        <v>120</v>
      </c>
      <c r="AB37" s="123" t="s">
        <v>125</v>
      </c>
      <c r="AC37" s="115"/>
      <c r="AD37" s="116"/>
      <c r="AE37" s="116"/>
      <c r="AF37" s="116"/>
      <c r="AM37" s="118"/>
    </row>
    <row r="38" spans="1:39" s="117" customFormat="1" ht="12.75" customHeight="1">
      <c r="A38" s="107">
        <v>16</v>
      </c>
      <c r="B38" s="114" t="s">
        <v>13</v>
      </c>
      <c r="C38" s="229" t="s">
        <v>124</v>
      </c>
      <c r="D38" s="97"/>
      <c r="E38" s="97"/>
      <c r="F38" s="164">
        <v>4305</v>
      </c>
      <c r="G38" s="164"/>
      <c r="H38" s="164"/>
      <c r="I38" s="97" t="s">
        <v>119</v>
      </c>
      <c r="J38" s="97"/>
      <c r="K38" s="97"/>
      <c r="L38" s="97"/>
      <c r="M38" s="97"/>
      <c r="N38" s="97"/>
      <c r="O38" s="97"/>
      <c r="P38" s="172"/>
      <c r="Q38" s="172">
        <f>F38</f>
        <v>4305</v>
      </c>
      <c r="R38" s="172">
        <v>715</v>
      </c>
      <c r="S38" s="172">
        <v>170</v>
      </c>
      <c r="T38" s="172">
        <v>1523.5</v>
      </c>
      <c r="U38" s="172">
        <v>1896.5</v>
      </c>
      <c r="V38" s="172">
        <f>V40+V41+V42+V39</f>
        <v>2315</v>
      </c>
      <c r="W38" s="172"/>
      <c r="X38" s="172"/>
      <c r="Y38" s="172"/>
      <c r="Z38" s="111">
        <f>Q38/$Q$24</f>
        <v>0.25493737601042255</v>
      </c>
      <c r="AA38" s="160" t="s">
        <v>120</v>
      </c>
      <c r="AB38" s="123" t="s">
        <v>125</v>
      </c>
      <c r="AC38" s="115"/>
      <c r="AD38" s="116"/>
      <c r="AE38" s="116"/>
      <c r="AF38" s="116"/>
      <c r="AM38" s="118"/>
    </row>
    <row r="39" spans="1:39" s="117" customFormat="1" ht="12.75" customHeight="1">
      <c r="A39" s="107">
        <v>17</v>
      </c>
      <c r="B39" s="119" t="s">
        <v>135</v>
      </c>
      <c r="C39" s="229">
        <v>2008</v>
      </c>
      <c r="D39" s="97"/>
      <c r="E39" s="97"/>
      <c r="F39" s="164">
        <v>1600</v>
      </c>
      <c r="G39" s="164"/>
      <c r="H39" s="164"/>
      <c r="I39" s="97" t="s">
        <v>119</v>
      </c>
      <c r="J39" s="97"/>
      <c r="K39" s="97"/>
      <c r="L39" s="97"/>
      <c r="M39" s="97"/>
      <c r="N39" s="97"/>
      <c r="O39" s="97"/>
      <c r="P39" s="172"/>
      <c r="Q39" s="172">
        <f>F39</f>
        <v>1600</v>
      </c>
      <c r="R39" s="172"/>
      <c r="S39" s="172">
        <v>170</v>
      </c>
      <c r="T39" s="172">
        <v>826.5</v>
      </c>
      <c r="U39" s="172">
        <v>603.5</v>
      </c>
      <c r="V39" s="172">
        <v>1600</v>
      </c>
      <c r="W39" s="172"/>
      <c r="X39" s="172"/>
      <c r="Y39" s="172"/>
      <c r="Z39" s="111">
        <f>Q39/$Q$24</f>
        <v>0.09475024427797353</v>
      </c>
      <c r="AA39" s="160" t="s">
        <v>120</v>
      </c>
      <c r="AB39" s="123" t="s">
        <v>125</v>
      </c>
      <c r="AC39" s="115"/>
      <c r="AD39" s="116"/>
      <c r="AE39" s="116"/>
      <c r="AF39" s="116"/>
      <c r="AM39" s="118"/>
    </row>
    <row r="40" spans="1:39" s="117" customFormat="1" ht="12.75" customHeight="1">
      <c r="A40" s="107">
        <v>18</v>
      </c>
      <c r="B40" s="119" t="s">
        <v>136</v>
      </c>
      <c r="C40" s="229" t="s">
        <v>124</v>
      </c>
      <c r="D40" s="97"/>
      <c r="E40" s="97"/>
      <c r="F40" s="164">
        <v>715</v>
      </c>
      <c r="G40" s="164"/>
      <c r="H40" s="164"/>
      <c r="I40" s="97" t="s">
        <v>119</v>
      </c>
      <c r="J40" s="97"/>
      <c r="K40" s="97"/>
      <c r="L40" s="97"/>
      <c r="M40" s="97"/>
      <c r="N40" s="97"/>
      <c r="O40" s="97"/>
      <c r="P40" s="172"/>
      <c r="Q40" s="172">
        <f>F40</f>
        <v>715</v>
      </c>
      <c r="R40" s="172">
        <v>715</v>
      </c>
      <c r="S40" s="172"/>
      <c r="T40" s="172"/>
      <c r="U40" s="172"/>
      <c r="V40" s="172">
        <v>715</v>
      </c>
      <c r="W40" s="172"/>
      <c r="X40" s="172"/>
      <c r="Y40" s="172"/>
      <c r="Z40" s="111">
        <f>Q40/$Q$24</f>
        <v>0.04234151541171942</v>
      </c>
      <c r="AA40" s="160" t="s">
        <v>120</v>
      </c>
      <c r="AB40" s="123" t="s">
        <v>125</v>
      </c>
      <c r="AC40" s="115"/>
      <c r="AD40" s="116"/>
      <c r="AE40" s="116"/>
      <c r="AF40" s="116"/>
      <c r="AM40" s="118"/>
    </row>
    <row r="41" spans="1:39" s="117" customFormat="1" ht="12.75" customHeight="1">
      <c r="A41" s="107">
        <v>19</v>
      </c>
      <c r="B41" s="230" t="s">
        <v>139</v>
      </c>
      <c r="C41" s="229" t="s">
        <v>124</v>
      </c>
      <c r="D41" s="97"/>
      <c r="E41" s="97"/>
      <c r="F41" s="164"/>
      <c r="G41" s="164"/>
      <c r="H41" s="164"/>
      <c r="I41" s="97"/>
      <c r="J41" s="97"/>
      <c r="K41" s="97"/>
      <c r="L41" s="97"/>
      <c r="M41" s="97"/>
      <c r="N41" s="97"/>
      <c r="O41" s="97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11"/>
      <c r="AA41" s="160"/>
      <c r="AB41" s="123"/>
      <c r="AC41" s="115"/>
      <c r="AD41" s="116"/>
      <c r="AE41" s="116"/>
      <c r="AF41" s="116"/>
      <c r="AM41" s="118"/>
    </row>
    <row r="42" spans="1:39" s="117" customFormat="1" ht="12.75" customHeight="1">
      <c r="A42" s="107">
        <v>20</v>
      </c>
      <c r="B42" s="119" t="s">
        <v>140</v>
      </c>
      <c r="C42" s="229" t="s">
        <v>137</v>
      </c>
      <c r="D42" s="97"/>
      <c r="E42" s="97"/>
      <c r="F42" s="164">
        <v>1990</v>
      </c>
      <c r="G42" s="164"/>
      <c r="H42" s="164"/>
      <c r="I42" s="97" t="s">
        <v>119</v>
      </c>
      <c r="J42" s="97"/>
      <c r="K42" s="97"/>
      <c r="L42" s="97"/>
      <c r="M42" s="97"/>
      <c r="N42" s="97"/>
      <c r="O42" s="97"/>
      <c r="P42" s="172"/>
      <c r="Q42" s="172">
        <v>1990</v>
      </c>
      <c r="R42" s="172"/>
      <c r="S42" s="172"/>
      <c r="T42" s="172">
        <v>697</v>
      </c>
      <c r="U42" s="172">
        <v>1293</v>
      </c>
      <c r="V42" s="172"/>
      <c r="W42" s="172"/>
      <c r="X42" s="172"/>
      <c r="Y42" s="172"/>
      <c r="Z42" s="111">
        <f>Q42/$Q$24</f>
        <v>0.11784561632072958</v>
      </c>
      <c r="AA42" s="160" t="s">
        <v>120</v>
      </c>
      <c r="AB42" s="123" t="s">
        <v>125</v>
      </c>
      <c r="AC42" s="115"/>
      <c r="AD42" s="116"/>
      <c r="AE42" s="116"/>
      <c r="AF42" s="116"/>
      <c r="AM42" s="118"/>
    </row>
    <row r="43" spans="1:39" s="117" customFormat="1" ht="12.75" customHeight="1">
      <c r="A43" s="107">
        <v>21</v>
      </c>
      <c r="B43" s="114" t="s">
        <v>9</v>
      </c>
      <c r="C43" s="229"/>
      <c r="D43" s="97"/>
      <c r="E43" s="97"/>
      <c r="F43" s="164"/>
      <c r="G43" s="164"/>
      <c r="H43" s="164"/>
      <c r="I43" s="97"/>
      <c r="J43" s="97"/>
      <c r="K43" s="97"/>
      <c r="L43" s="97"/>
      <c r="M43" s="97"/>
      <c r="N43" s="97"/>
      <c r="O43" s="97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11"/>
      <c r="AA43" s="160"/>
      <c r="AB43" s="123"/>
      <c r="AC43" s="115"/>
      <c r="AD43" s="116"/>
      <c r="AE43" s="116"/>
      <c r="AF43" s="116"/>
      <c r="AM43" s="118"/>
    </row>
    <row r="44" spans="1:39" s="117" customFormat="1" ht="12.75" customHeight="1">
      <c r="A44" s="107">
        <v>22</v>
      </c>
      <c r="B44" s="114" t="s">
        <v>10</v>
      </c>
      <c r="C44" s="229"/>
      <c r="D44" s="97"/>
      <c r="E44" s="97"/>
      <c r="F44" s="164"/>
      <c r="G44" s="164"/>
      <c r="H44" s="164"/>
      <c r="I44" s="97"/>
      <c r="J44" s="97"/>
      <c r="K44" s="97"/>
      <c r="L44" s="97"/>
      <c r="M44" s="97"/>
      <c r="N44" s="97"/>
      <c r="O44" s="97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11"/>
      <c r="AA44" s="160"/>
      <c r="AB44" s="123"/>
      <c r="AC44" s="115"/>
      <c r="AD44" s="116"/>
      <c r="AE44" s="116"/>
      <c r="AF44" s="116"/>
      <c r="AM44" s="118"/>
    </row>
    <row r="45" spans="1:39" s="117" customFormat="1" ht="12.75" customHeight="1">
      <c r="A45" s="107">
        <v>23</v>
      </c>
      <c r="B45" s="114" t="s">
        <v>11</v>
      </c>
      <c r="C45" s="217">
        <v>2008</v>
      </c>
      <c r="D45" s="34"/>
      <c r="E45" s="34"/>
      <c r="F45" s="163">
        <v>410</v>
      </c>
      <c r="G45" s="163"/>
      <c r="H45" s="163"/>
      <c r="I45" s="34"/>
      <c r="J45" s="34"/>
      <c r="K45" s="34"/>
      <c r="L45" s="34"/>
      <c r="M45" s="34"/>
      <c r="N45" s="34"/>
      <c r="O45" s="34"/>
      <c r="P45" s="171"/>
      <c r="Q45" s="171">
        <v>410</v>
      </c>
      <c r="R45" s="171">
        <v>410</v>
      </c>
      <c r="S45" s="171"/>
      <c r="T45" s="171"/>
      <c r="U45" s="171"/>
      <c r="V45" s="171"/>
      <c r="W45" s="171"/>
      <c r="X45" s="172"/>
      <c r="Y45" s="171"/>
      <c r="Z45" s="111">
        <f>Q45/$Q$24</f>
        <v>0.024279750096230717</v>
      </c>
      <c r="AA45" s="160" t="s">
        <v>120</v>
      </c>
      <c r="AB45" s="123" t="s">
        <v>125</v>
      </c>
      <c r="AC45" s="115"/>
      <c r="AD45" s="116"/>
      <c r="AE45" s="116"/>
      <c r="AF45" s="116"/>
      <c r="AM45" s="118"/>
    </row>
    <row r="46" spans="1:39" s="117" customFormat="1" ht="22.5" customHeight="1">
      <c r="A46" s="107">
        <v>24</v>
      </c>
      <c r="B46" s="230" t="s">
        <v>138</v>
      </c>
      <c r="C46" s="217">
        <v>2008</v>
      </c>
      <c r="D46" s="34"/>
      <c r="E46" s="34"/>
      <c r="F46" s="163">
        <v>410</v>
      </c>
      <c r="G46" s="163"/>
      <c r="H46" s="163"/>
      <c r="I46" s="34" t="s">
        <v>119</v>
      </c>
      <c r="J46" s="34"/>
      <c r="K46" s="34"/>
      <c r="L46" s="34"/>
      <c r="M46" s="34"/>
      <c r="N46" s="34"/>
      <c r="O46" s="34"/>
      <c r="P46" s="171"/>
      <c r="Q46" s="171">
        <v>410</v>
      </c>
      <c r="R46" s="171">
        <v>410</v>
      </c>
      <c r="S46" s="171"/>
      <c r="T46" s="171"/>
      <c r="U46" s="171"/>
      <c r="V46" s="171"/>
      <c r="W46" s="171"/>
      <c r="X46" s="171"/>
      <c r="Y46" s="171"/>
      <c r="Z46" s="111">
        <f>Q46/$Q$24</f>
        <v>0.024279750096230717</v>
      </c>
      <c r="AA46" s="160" t="s">
        <v>120</v>
      </c>
      <c r="AB46" s="123" t="s">
        <v>125</v>
      </c>
      <c r="AC46" s="115"/>
      <c r="AD46" s="116"/>
      <c r="AE46" s="116"/>
      <c r="AF46" s="116"/>
      <c r="AM46" s="118"/>
    </row>
    <row r="47" spans="1:39" s="117" customFormat="1" ht="22.5">
      <c r="A47" s="107">
        <v>25</v>
      </c>
      <c r="B47" s="113" t="s">
        <v>61</v>
      </c>
      <c r="C47" s="34"/>
      <c r="D47" s="34"/>
      <c r="E47" s="34"/>
      <c r="F47" s="163"/>
      <c r="G47" s="163"/>
      <c r="H47" s="163"/>
      <c r="I47" s="34"/>
      <c r="J47" s="34"/>
      <c r="K47" s="34"/>
      <c r="L47" s="34"/>
      <c r="M47" s="34"/>
      <c r="N47" s="34"/>
      <c r="O47" s="34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11"/>
      <c r="AA47" s="120"/>
      <c r="AB47" s="112"/>
      <c r="AC47" s="115"/>
      <c r="AD47" s="116"/>
      <c r="AE47" s="116"/>
      <c r="AF47" s="116"/>
      <c r="AM47" s="118"/>
    </row>
    <row r="48" spans="1:39" s="117" customFormat="1" ht="12.75" customHeight="1">
      <c r="A48" s="107">
        <v>26</v>
      </c>
      <c r="B48" s="113" t="s">
        <v>62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11"/>
      <c r="AA48" s="34"/>
      <c r="AB48" s="112"/>
      <c r="AC48" s="115"/>
      <c r="AD48" s="116"/>
      <c r="AE48" s="116"/>
      <c r="AF48" s="116"/>
      <c r="AM48" s="118"/>
    </row>
    <row r="49" spans="1:32" s="118" customFormat="1" ht="12.75" customHeight="1" thickBot="1">
      <c r="A49" s="107">
        <v>27</v>
      </c>
      <c r="B49" s="194" t="s">
        <v>63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7"/>
      <c r="AA49" s="195"/>
      <c r="AB49" s="198"/>
      <c r="AC49" s="115"/>
      <c r="AD49" s="159"/>
      <c r="AE49" s="159"/>
      <c r="AF49" s="159"/>
    </row>
    <row r="50" spans="1:34" s="46" customFormat="1" ht="32.25" customHeight="1" thickBot="1">
      <c r="A50" s="35" t="s">
        <v>41</v>
      </c>
      <c r="B50" s="124"/>
      <c r="D50" s="57" t="s">
        <v>21</v>
      </c>
      <c r="E50" s="124"/>
      <c r="F50" s="124"/>
      <c r="G50" s="124"/>
      <c r="H50" s="124"/>
      <c r="I50" s="124"/>
      <c r="J50" s="124"/>
      <c r="K50" s="124"/>
      <c r="L50" s="124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125"/>
      <c r="X50" s="125"/>
      <c r="Y50" s="45"/>
      <c r="Z50" s="45"/>
      <c r="AA50" s="45"/>
      <c r="AH50" s="13"/>
    </row>
    <row r="51" spans="1:34" s="131" customFormat="1" ht="11.25">
      <c r="A51" s="20">
        <v>1</v>
      </c>
      <c r="B51" s="21">
        <v>2</v>
      </c>
      <c r="C51" s="21">
        <v>3</v>
      </c>
      <c r="D51" s="150">
        <v>4</v>
      </c>
      <c r="E51" s="126">
        <v>5</v>
      </c>
      <c r="F51" s="127"/>
      <c r="G51" s="127"/>
      <c r="H51" s="127"/>
      <c r="I51" s="127"/>
      <c r="J51" s="127"/>
      <c r="K51" s="127"/>
      <c r="L51" s="127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9"/>
      <c r="X51" s="129"/>
      <c r="Y51" s="130"/>
      <c r="Z51" s="130"/>
      <c r="AA51" s="130"/>
      <c r="AH51" s="132"/>
    </row>
    <row r="52" spans="1:34" s="46" customFormat="1" ht="128.25" customHeight="1">
      <c r="A52" s="7"/>
      <c r="B52" s="133" t="s">
        <v>97</v>
      </c>
      <c r="C52" s="25" t="s">
        <v>46</v>
      </c>
      <c r="D52" s="152" t="s">
        <v>20</v>
      </c>
      <c r="E52" s="151" t="s">
        <v>111</v>
      </c>
      <c r="F52" s="124"/>
      <c r="G52" s="124"/>
      <c r="H52" s="124"/>
      <c r="I52" s="124"/>
      <c r="J52" s="124"/>
      <c r="K52" s="124"/>
      <c r="L52" s="124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125"/>
      <c r="X52" s="125"/>
      <c r="Y52" s="45"/>
      <c r="Z52" s="45"/>
      <c r="AA52" s="45"/>
      <c r="AH52" s="13"/>
    </row>
    <row r="53" spans="1:34" s="46" customFormat="1" ht="12.75">
      <c r="A53" s="7">
        <v>1</v>
      </c>
      <c r="B53" s="134" t="s">
        <v>121</v>
      </c>
      <c r="C53" s="199">
        <v>12280.5</v>
      </c>
      <c r="D53" s="200">
        <v>12280.5</v>
      </c>
      <c r="E53" s="231">
        <v>1</v>
      </c>
      <c r="F53" s="124"/>
      <c r="G53" s="124"/>
      <c r="H53" s="124"/>
      <c r="I53" s="124"/>
      <c r="J53" s="124"/>
      <c r="K53" s="124"/>
      <c r="L53" s="124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125"/>
      <c r="X53" s="125"/>
      <c r="Y53" s="45"/>
      <c r="Z53" s="45"/>
      <c r="AA53" s="45"/>
      <c r="AH53" s="13"/>
    </row>
    <row r="54" spans="1:34" s="46" customFormat="1" ht="12.75">
      <c r="A54" s="7">
        <v>2</v>
      </c>
      <c r="B54" s="145" t="s">
        <v>45</v>
      </c>
      <c r="C54" s="199">
        <v>12280.5</v>
      </c>
      <c r="D54" s="200">
        <v>12280.5</v>
      </c>
      <c r="E54" s="231">
        <v>1</v>
      </c>
      <c r="F54" s="124"/>
      <c r="G54" s="124"/>
      <c r="H54" s="124"/>
      <c r="I54" s="124"/>
      <c r="J54" s="124"/>
      <c r="K54" s="124"/>
      <c r="L54" s="124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125"/>
      <c r="X54" s="125"/>
      <c r="Y54" s="45"/>
      <c r="Z54" s="45"/>
      <c r="AA54" s="45"/>
      <c r="AH54" s="13"/>
    </row>
    <row r="55" spans="1:34" s="46" customFormat="1" ht="13.5" thickBot="1">
      <c r="A55" s="26">
        <v>3</v>
      </c>
      <c r="B55" s="154" t="s">
        <v>42</v>
      </c>
      <c r="C55" s="201"/>
      <c r="D55" s="202"/>
      <c r="E55" s="138"/>
      <c r="F55" s="124"/>
      <c r="G55" s="124"/>
      <c r="H55" s="124"/>
      <c r="I55" s="124"/>
      <c r="J55" s="124"/>
      <c r="K55" s="124"/>
      <c r="L55" s="124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125"/>
      <c r="X55" s="125"/>
      <c r="Y55" s="45"/>
      <c r="Z55" s="45"/>
      <c r="AA55" s="45"/>
      <c r="AH55" s="13"/>
    </row>
    <row r="56" spans="1:34" s="46" customFormat="1" ht="13.5" thickBot="1">
      <c r="A56" s="8"/>
      <c r="B56" s="23"/>
      <c r="C56" s="24"/>
      <c r="D56" s="18"/>
      <c r="E56" s="124"/>
      <c r="F56" s="124"/>
      <c r="G56" s="124"/>
      <c r="H56" s="124"/>
      <c r="I56" s="124"/>
      <c r="J56" s="57" t="s">
        <v>21</v>
      </c>
      <c r="K56" s="124"/>
      <c r="L56" s="124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125"/>
      <c r="X56" s="125"/>
      <c r="Y56" s="45"/>
      <c r="Z56" s="45"/>
      <c r="AA56" s="45"/>
      <c r="AH56" s="13"/>
    </row>
    <row r="57" spans="1:34" s="46" customFormat="1" ht="12.75">
      <c r="A57" s="39"/>
      <c r="B57" s="139"/>
      <c r="C57" s="40" t="s">
        <v>74</v>
      </c>
      <c r="D57" s="41" t="s">
        <v>67</v>
      </c>
      <c r="E57" s="41" t="s">
        <v>68</v>
      </c>
      <c r="F57" s="41" t="s">
        <v>69</v>
      </c>
      <c r="G57" s="41" t="s">
        <v>70</v>
      </c>
      <c r="H57" s="41" t="s">
        <v>71</v>
      </c>
      <c r="I57" s="41" t="s">
        <v>72</v>
      </c>
      <c r="J57" s="42" t="s">
        <v>73</v>
      </c>
      <c r="K57" s="124"/>
      <c r="L57" s="124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125"/>
      <c r="X57" s="125"/>
      <c r="Y57" s="45"/>
      <c r="Z57" s="45"/>
      <c r="AA57" s="45"/>
      <c r="AH57" s="13"/>
    </row>
    <row r="58" spans="1:34" s="46" customFormat="1" ht="12.75">
      <c r="A58" s="7">
        <v>1</v>
      </c>
      <c r="B58" s="143" t="s">
        <v>75</v>
      </c>
      <c r="C58" s="137"/>
      <c r="D58" s="144"/>
      <c r="E58" s="144"/>
      <c r="F58" s="144"/>
      <c r="G58" s="144"/>
      <c r="H58" s="144"/>
      <c r="I58" s="144"/>
      <c r="J58" s="136"/>
      <c r="K58" s="124"/>
      <c r="L58" s="124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125"/>
      <c r="X58" s="125"/>
      <c r="Y58" s="45"/>
      <c r="Z58" s="45"/>
      <c r="AA58" s="45"/>
      <c r="AH58" s="13"/>
    </row>
    <row r="59" spans="1:34" s="46" customFormat="1" ht="12.75">
      <c r="A59" s="7">
        <v>2</v>
      </c>
      <c r="B59" s="143" t="s">
        <v>108</v>
      </c>
      <c r="C59" s="137"/>
      <c r="D59" s="144"/>
      <c r="E59" s="144"/>
      <c r="F59" s="144"/>
      <c r="G59" s="144"/>
      <c r="H59" s="144"/>
      <c r="I59" s="144"/>
      <c r="J59" s="136"/>
      <c r="K59" s="124"/>
      <c r="L59" s="124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125"/>
      <c r="X59" s="125"/>
      <c r="Y59" s="45"/>
      <c r="Z59" s="45"/>
      <c r="AA59" s="45"/>
      <c r="AH59" s="13"/>
    </row>
    <row r="60" spans="1:34" s="46" customFormat="1" ht="12.75">
      <c r="A60" s="7">
        <v>3</v>
      </c>
      <c r="B60" s="145" t="s">
        <v>45</v>
      </c>
      <c r="C60" s="135"/>
      <c r="D60" s="144"/>
      <c r="E60" s="144"/>
      <c r="F60" s="144"/>
      <c r="G60" s="144"/>
      <c r="H60" s="144"/>
      <c r="I60" s="144"/>
      <c r="J60" s="136"/>
      <c r="K60" s="124"/>
      <c r="L60" s="124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125"/>
      <c r="X60" s="125"/>
      <c r="Y60" s="45"/>
      <c r="Z60" s="45"/>
      <c r="AA60" s="45"/>
      <c r="AH60" s="13"/>
    </row>
    <row r="61" spans="1:34" s="46" customFormat="1" ht="13.5" thickBot="1">
      <c r="A61" s="7">
        <v>4</v>
      </c>
      <c r="B61" s="154" t="s">
        <v>42</v>
      </c>
      <c r="C61" s="135"/>
      <c r="D61" s="144"/>
      <c r="E61" s="144"/>
      <c r="F61" s="144"/>
      <c r="G61" s="144"/>
      <c r="H61" s="144"/>
      <c r="I61" s="144"/>
      <c r="J61" s="138"/>
      <c r="K61" s="124"/>
      <c r="L61" s="124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125"/>
      <c r="X61" s="125"/>
      <c r="Y61" s="45"/>
      <c r="Z61" s="45"/>
      <c r="AA61" s="45"/>
      <c r="AH61" s="13"/>
    </row>
    <row r="62" spans="1:34" s="46" customFormat="1" ht="12.75">
      <c r="A62" s="39"/>
      <c r="B62" s="139"/>
      <c r="C62" s="40" t="s">
        <v>74</v>
      </c>
      <c r="D62" s="41" t="s">
        <v>67</v>
      </c>
      <c r="E62" s="41" t="s">
        <v>68</v>
      </c>
      <c r="F62" s="41" t="s">
        <v>69</v>
      </c>
      <c r="G62" s="41" t="s">
        <v>70</v>
      </c>
      <c r="H62" s="41" t="s">
        <v>71</v>
      </c>
      <c r="I62" s="41" t="s">
        <v>72</v>
      </c>
      <c r="J62" s="42" t="s">
        <v>73</v>
      </c>
      <c r="K62" s="124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125"/>
      <c r="X62" s="125"/>
      <c r="Y62" s="45"/>
      <c r="Z62" s="45"/>
      <c r="AA62" s="45"/>
      <c r="AH62" s="13"/>
    </row>
    <row r="63" spans="1:34" s="46" customFormat="1" ht="12.75">
      <c r="A63" s="7">
        <v>1</v>
      </c>
      <c r="B63" s="143" t="s">
        <v>109</v>
      </c>
      <c r="C63" s="137"/>
      <c r="D63" s="144"/>
      <c r="E63" s="144"/>
      <c r="F63" s="144"/>
      <c r="G63" s="144"/>
      <c r="H63" s="144"/>
      <c r="I63" s="144"/>
      <c r="J63" s="136"/>
      <c r="K63" s="124"/>
      <c r="L63" s="124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125"/>
      <c r="X63" s="125"/>
      <c r="Y63" s="45"/>
      <c r="Z63" s="45"/>
      <c r="AA63" s="45"/>
      <c r="AH63" s="13"/>
    </row>
    <row r="64" spans="1:34" s="46" customFormat="1" ht="12.75">
      <c r="A64" s="7">
        <v>2</v>
      </c>
      <c r="B64" s="143" t="s">
        <v>108</v>
      </c>
      <c r="C64" s="137"/>
      <c r="D64" s="144"/>
      <c r="E64" s="144"/>
      <c r="F64" s="144"/>
      <c r="G64" s="144"/>
      <c r="H64" s="144"/>
      <c r="I64" s="144"/>
      <c r="J64" s="136"/>
      <c r="K64" s="124"/>
      <c r="L64" s="124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125"/>
      <c r="X64" s="125"/>
      <c r="Y64" s="45"/>
      <c r="Z64" s="45"/>
      <c r="AA64" s="45"/>
      <c r="AH64" s="13"/>
    </row>
    <row r="65" spans="1:34" s="46" customFormat="1" ht="12.75">
      <c r="A65" s="7">
        <v>3</v>
      </c>
      <c r="B65" s="145" t="s">
        <v>45</v>
      </c>
      <c r="C65" s="135"/>
      <c r="D65" s="144"/>
      <c r="E65" s="144"/>
      <c r="F65" s="144"/>
      <c r="G65" s="144"/>
      <c r="H65" s="144"/>
      <c r="I65" s="144"/>
      <c r="J65" s="136"/>
      <c r="K65" s="124"/>
      <c r="L65" s="124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125"/>
      <c r="X65" s="125"/>
      <c r="Y65" s="45"/>
      <c r="Z65" s="45"/>
      <c r="AA65" s="45"/>
      <c r="AH65" s="13"/>
    </row>
    <row r="66" spans="1:34" s="46" customFormat="1" ht="13.5" thickBot="1">
      <c r="A66" s="26">
        <v>4</v>
      </c>
      <c r="B66" s="154" t="s">
        <v>42</v>
      </c>
      <c r="C66" s="158"/>
      <c r="D66" s="140"/>
      <c r="E66" s="140"/>
      <c r="F66" s="140"/>
      <c r="G66" s="140"/>
      <c r="H66" s="140"/>
      <c r="I66" s="140"/>
      <c r="J66" s="138"/>
      <c r="K66" s="124"/>
      <c r="L66" s="124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125"/>
      <c r="X66" s="125"/>
      <c r="Y66" s="45"/>
      <c r="Z66" s="45"/>
      <c r="AA66" s="45"/>
      <c r="AH66" s="13"/>
    </row>
    <row r="67" spans="1:34" s="46" customFormat="1" ht="12.75">
      <c r="A67" s="8"/>
      <c r="B67" s="142"/>
      <c r="D67" s="18"/>
      <c r="E67" s="124"/>
      <c r="F67" s="124"/>
      <c r="G67" s="124"/>
      <c r="H67" s="124"/>
      <c r="I67" s="124"/>
      <c r="J67" s="124"/>
      <c r="K67" s="124"/>
      <c r="L67" s="124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125"/>
      <c r="X67" s="125"/>
      <c r="Y67" s="45"/>
      <c r="Z67" s="45"/>
      <c r="AA67" s="45"/>
      <c r="AH67" s="13"/>
    </row>
    <row r="68" spans="1:34" s="46" customFormat="1" ht="13.5" thickBot="1">
      <c r="A68" s="8"/>
      <c r="B68" s="23"/>
      <c r="C68" s="57" t="s">
        <v>21</v>
      </c>
      <c r="D68" s="18"/>
      <c r="E68" s="124"/>
      <c r="F68" s="124"/>
      <c r="G68" s="124"/>
      <c r="H68" s="124"/>
      <c r="I68" s="124"/>
      <c r="J68" s="124"/>
      <c r="K68" s="124"/>
      <c r="L68" s="124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125"/>
      <c r="X68" s="125"/>
      <c r="Y68" s="45"/>
      <c r="Z68" s="45"/>
      <c r="AA68" s="45"/>
      <c r="AH68" s="13"/>
    </row>
    <row r="69" spans="1:34" s="46" customFormat="1" ht="24" customHeight="1">
      <c r="A69" s="161"/>
      <c r="B69" s="147" t="s">
        <v>110</v>
      </c>
      <c r="C69" s="148"/>
      <c r="D69" s="124"/>
      <c r="E69" s="124"/>
      <c r="F69" s="124"/>
      <c r="G69" s="124"/>
      <c r="H69" s="124"/>
      <c r="I69" s="124"/>
      <c r="J69" s="124"/>
      <c r="K69" s="124"/>
      <c r="L69" s="124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125"/>
      <c r="X69" s="125"/>
      <c r="Y69" s="45"/>
      <c r="Z69" s="45"/>
      <c r="AA69" s="45"/>
      <c r="AH69" s="13"/>
    </row>
    <row r="70" spans="1:34" s="46" customFormat="1" ht="18.75" customHeight="1">
      <c r="A70" s="205"/>
      <c r="B70" s="149" t="s">
        <v>108</v>
      </c>
      <c r="C70" s="203"/>
      <c r="D70" s="124"/>
      <c r="E70" s="124"/>
      <c r="F70" s="124"/>
      <c r="G70" s="124"/>
      <c r="H70" s="124"/>
      <c r="I70" s="124"/>
      <c r="J70" s="124"/>
      <c r="K70" s="124"/>
      <c r="L70" s="124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125"/>
      <c r="X70" s="125"/>
      <c r="Y70" s="45"/>
      <c r="Z70" s="45"/>
      <c r="AA70" s="45"/>
      <c r="AH70" s="13"/>
    </row>
    <row r="71" spans="1:34" s="46" customFormat="1" ht="18.75" customHeight="1">
      <c r="A71" s="205">
        <v>1</v>
      </c>
      <c r="B71" s="145" t="s">
        <v>45</v>
      </c>
      <c r="C71" s="203"/>
      <c r="D71" s="124"/>
      <c r="E71" s="124"/>
      <c r="F71" s="124"/>
      <c r="G71" s="124"/>
      <c r="H71" s="124"/>
      <c r="I71" s="124"/>
      <c r="J71" s="124"/>
      <c r="K71" s="124"/>
      <c r="L71" s="124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125"/>
      <c r="X71" s="125"/>
      <c r="Y71" s="45"/>
      <c r="Z71" s="45"/>
      <c r="AA71" s="45"/>
      <c r="AH71" s="13"/>
    </row>
    <row r="72" spans="1:34" s="46" customFormat="1" ht="18.75" customHeight="1" thickBot="1">
      <c r="A72" s="206">
        <v>2</v>
      </c>
      <c r="B72" s="154" t="s">
        <v>42</v>
      </c>
      <c r="C72" s="204"/>
      <c r="D72" s="124"/>
      <c r="E72" s="124"/>
      <c r="F72" s="124"/>
      <c r="G72" s="124"/>
      <c r="H72" s="124"/>
      <c r="I72" s="124"/>
      <c r="J72" s="124"/>
      <c r="K72" s="124"/>
      <c r="L72" s="124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125"/>
      <c r="X72" s="125"/>
      <c r="Y72" s="45"/>
      <c r="Z72" s="45"/>
      <c r="AA72" s="45"/>
      <c r="AH72" s="13"/>
    </row>
    <row r="73" spans="1:34" s="46" customFormat="1" ht="18.75" customHeight="1">
      <c r="A73" s="13"/>
      <c r="B73" s="146"/>
      <c r="C73" s="24"/>
      <c r="D73" s="124"/>
      <c r="E73" s="124"/>
      <c r="F73" s="124"/>
      <c r="G73" s="124"/>
      <c r="H73" s="124"/>
      <c r="I73" s="124"/>
      <c r="J73" s="124"/>
      <c r="K73" s="124"/>
      <c r="L73" s="124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125"/>
      <c r="X73" s="125"/>
      <c r="Y73" s="45"/>
      <c r="Z73" s="45"/>
      <c r="AA73" s="45"/>
      <c r="AC73" s="98"/>
      <c r="AH73" s="13"/>
    </row>
    <row r="74" spans="1:27" s="13" customFormat="1" ht="38.25" customHeight="1" thickBot="1">
      <c r="A74" s="35" t="s">
        <v>99</v>
      </c>
      <c r="B74" s="17"/>
      <c r="C74" s="18"/>
      <c r="D74" s="18"/>
      <c r="F74" s="18"/>
      <c r="G74" s="18"/>
      <c r="H74" s="18"/>
      <c r="I74" s="18"/>
      <c r="J74" s="18"/>
      <c r="K74" s="18"/>
      <c r="L74" s="18"/>
      <c r="M74" s="16"/>
      <c r="N74" s="16"/>
      <c r="O74" s="16"/>
      <c r="P74" s="16"/>
      <c r="Q74" s="16"/>
      <c r="R74" s="16"/>
      <c r="S74" s="16"/>
      <c r="T74" s="16"/>
      <c r="U74" s="16"/>
      <c r="X74" s="11"/>
      <c r="Y74" s="57"/>
      <c r="Z74" s="14"/>
      <c r="AA74" s="14"/>
    </row>
    <row r="75" spans="1:35" s="46" customFormat="1" ht="160.5" customHeight="1" thickBot="1">
      <c r="A75" s="99"/>
      <c r="B75" s="100" t="s">
        <v>98</v>
      </c>
      <c r="C75" s="47" t="s">
        <v>100</v>
      </c>
      <c r="D75" s="47" t="s">
        <v>114</v>
      </c>
      <c r="E75" s="47" t="s">
        <v>105</v>
      </c>
      <c r="F75" s="47" t="s">
        <v>25</v>
      </c>
      <c r="G75" s="47" t="s">
        <v>26</v>
      </c>
      <c r="H75" s="47" t="s">
        <v>27</v>
      </c>
      <c r="I75" s="47" t="s">
        <v>106</v>
      </c>
      <c r="J75" s="47" t="s">
        <v>28</v>
      </c>
      <c r="K75" s="47" t="s">
        <v>89</v>
      </c>
      <c r="L75" s="47" t="s">
        <v>103</v>
      </c>
      <c r="M75" s="47" t="s">
        <v>87</v>
      </c>
      <c r="N75" s="47" t="s">
        <v>88</v>
      </c>
      <c r="O75" s="47" t="s">
        <v>86</v>
      </c>
      <c r="P75" s="47" t="s">
        <v>104</v>
      </c>
      <c r="Q75" s="47" t="s">
        <v>101</v>
      </c>
      <c r="R75" s="47" t="s">
        <v>102</v>
      </c>
      <c r="S75" s="47" t="s">
        <v>90</v>
      </c>
      <c r="T75" s="47" t="s">
        <v>91</v>
      </c>
      <c r="U75" s="47" t="s">
        <v>92</v>
      </c>
      <c r="V75" s="47" t="s">
        <v>93</v>
      </c>
      <c r="W75" s="47" t="s">
        <v>94</v>
      </c>
      <c r="X75" s="141" t="s">
        <v>95</v>
      </c>
      <c r="Y75" s="49"/>
      <c r="Z75" s="45"/>
      <c r="AA75" s="45"/>
      <c r="AB75" s="45"/>
      <c r="AI75" s="13"/>
    </row>
    <row r="76" spans="1:34" s="81" customFormat="1" ht="12" customHeight="1">
      <c r="A76" s="106">
        <v>1</v>
      </c>
      <c r="B76" s="106">
        <v>2</v>
      </c>
      <c r="C76" s="106">
        <v>3</v>
      </c>
      <c r="D76" s="106">
        <v>4</v>
      </c>
      <c r="E76" s="106">
        <v>5</v>
      </c>
      <c r="F76" s="106">
        <v>6</v>
      </c>
      <c r="G76" s="106">
        <v>7</v>
      </c>
      <c r="H76" s="106">
        <v>8</v>
      </c>
      <c r="I76" s="106">
        <v>9</v>
      </c>
      <c r="J76" s="106">
        <v>10</v>
      </c>
      <c r="K76" s="106">
        <v>11</v>
      </c>
      <c r="L76" s="106">
        <v>12</v>
      </c>
      <c r="M76" s="106">
        <v>13</v>
      </c>
      <c r="N76" s="106">
        <v>14</v>
      </c>
      <c r="O76" s="106">
        <v>15</v>
      </c>
      <c r="P76" s="106">
        <v>16</v>
      </c>
      <c r="Q76" s="106">
        <v>17</v>
      </c>
      <c r="R76" s="106">
        <v>18</v>
      </c>
      <c r="S76" s="106">
        <v>19</v>
      </c>
      <c r="T76" s="106">
        <v>20</v>
      </c>
      <c r="U76" s="106">
        <v>21</v>
      </c>
      <c r="V76" s="106">
        <v>22</v>
      </c>
      <c r="W76" s="106">
        <v>23</v>
      </c>
      <c r="X76" s="174">
        <v>24</v>
      </c>
      <c r="Y76" s="83"/>
      <c r="Z76" s="83"/>
      <c r="AA76" s="83"/>
      <c r="AH76" s="84"/>
    </row>
    <row r="77" spans="1:34" s="109" customFormat="1" ht="31.5">
      <c r="A77" s="207">
        <v>1</v>
      </c>
      <c r="B77" s="208" t="s">
        <v>118</v>
      </c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10"/>
      <c r="X77" s="211"/>
      <c r="Y77" s="108"/>
      <c r="Z77" s="108"/>
      <c r="AA77" s="108"/>
      <c r="AH77" s="110"/>
    </row>
    <row r="78" spans="1:34" s="4" customFormat="1" ht="12.75" customHeight="1">
      <c r="A78" s="107">
        <v>2</v>
      </c>
      <c r="B78" s="185" t="s">
        <v>14</v>
      </c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9"/>
      <c r="Y78" s="3"/>
      <c r="Z78" s="3"/>
      <c r="AA78" s="3"/>
      <c r="AH78" s="6"/>
    </row>
    <row r="79" spans="1:34" s="117" customFormat="1" ht="12.75" customHeight="1">
      <c r="A79" s="107">
        <v>3</v>
      </c>
      <c r="B79" s="113" t="s">
        <v>59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>
        <f>SUM(W80:W82)</f>
        <v>0</v>
      </c>
      <c r="X79" s="112">
        <f>SUM(X80:X82)</f>
        <v>0</v>
      </c>
      <c r="Y79" s="116"/>
      <c r="Z79" s="116"/>
      <c r="AA79" s="116"/>
      <c r="AH79" s="118"/>
    </row>
    <row r="80" spans="1:34" s="117" customFormat="1" ht="12.75" customHeight="1">
      <c r="A80" s="107">
        <v>4</v>
      </c>
      <c r="B80" s="114" t="s">
        <v>13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112"/>
      <c r="Y80" s="116"/>
      <c r="Z80" s="116"/>
      <c r="AA80" s="116"/>
      <c r="AH80" s="118"/>
    </row>
    <row r="81" spans="1:34" s="117" customFormat="1" ht="12.75" customHeight="1">
      <c r="A81" s="107">
        <v>5</v>
      </c>
      <c r="B81" s="114" t="s">
        <v>9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112"/>
      <c r="Y81" s="116"/>
      <c r="Z81" s="116"/>
      <c r="AA81" s="116"/>
      <c r="AH81" s="118"/>
    </row>
    <row r="82" spans="1:34" s="117" customFormat="1" ht="12.75" customHeight="1">
      <c r="A82" s="107">
        <v>6</v>
      </c>
      <c r="B82" s="114" t="s">
        <v>10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112"/>
      <c r="Y82" s="116"/>
      <c r="Z82" s="116"/>
      <c r="AA82" s="116"/>
      <c r="AH82" s="118"/>
    </row>
    <row r="83" spans="1:34" s="117" customFormat="1" ht="12.75" customHeight="1">
      <c r="A83" s="107">
        <v>7</v>
      </c>
      <c r="B83" s="113" t="s">
        <v>60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>
        <f>SUM(W84:W86)</f>
        <v>0</v>
      </c>
      <c r="X83" s="123">
        <f>SUM(X84:X86)</f>
        <v>0</v>
      </c>
      <c r="Y83" s="116"/>
      <c r="Z83" s="116"/>
      <c r="AA83" s="116"/>
      <c r="AH83" s="118"/>
    </row>
    <row r="84" spans="1:34" s="117" customFormat="1" ht="12.75" customHeight="1">
      <c r="A84" s="107">
        <v>8</v>
      </c>
      <c r="B84" s="114" t="s">
        <v>13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123"/>
      <c r="Y84" s="116"/>
      <c r="Z84" s="116"/>
      <c r="AA84" s="116"/>
      <c r="AH84" s="118"/>
    </row>
    <row r="85" spans="1:34" s="117" customFormat="1" ht="12.75" customHeight="1">
      <c r="A85" s="107">
        <v>9</v>
      </c>
      <c r="B85" s="114" t="s">
        <v>9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123"/>
      <c r="Y85" s="116"/>
      <c r="Z85" s="116"/>
      <c r="AA85" s="116"/>
      <c r="AH85" s="118"/>
    </row>
    <row r="86" spans="1:34" s="117" customFormat="1" ht="12.75" customHeight="1" thickBot="1">
      <c r="A86" s="193">
        <v>10</v>
      </c>
      <c r="B86" s="212" t="s">
        <v>10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8"/>
      <c r="Y86" s="116"/>
      <c r="Z86" s="116"/>
      <c r="AA86" s="116"/>
      <c r="AH86" s="118"/>
    </row>
    <row r="87" spans="13:34" s="46" customFormat="1" ht="30" customHeight="1"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9"/>
      <c r="X87" s="49"/>
      <c r="Y87" s="45"/>
      <c r="Z87" s="45"/>
      <c r="AA87" s="45"/>
      <c r="AH87" s="13"/>
    </row>
    <row r="88" spans="13:34" s="46" customFormat="1" ht="12.75"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9"/>
      <c r="X88" s="49"/>
      <c r="Y88" s="45"/>
      <c r="Z88" s="45"/>
      <c r="AA88" s="45"/>
      <c r="AC88" s="98"/>
      <c r="AH88" s="13"/>
    </row>
    <row r="89" spans="1:34" s="46" customFormat="1" ht="32.25" customHeight="1">
      <c r="A89" s="35" t="s">
        <v>115</v>
      </c>
      <c r="B89" s="124"/>
      <c r="E89" s="124"/>
      <c r="F89" s="124"/>
      <c r="G89" s="57" t="s">
        <v>21</v>
      </c>
      <c r="H89" s="124"/>
      <c r="I89" s="124"/>
      <c r="J89" s="124"/>
      <c r="K89" s="124"/>
      <c r="L89" s="124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125"/>
      <c r="X89" s="125"/>
      <c r="Y89" s="45"/>
      <c r="Z89" s="45"/>
      <c r="AA89" s="45"/>
      <c r="AH89" s="13"/>
    </row>
    <row r="90" spans="1:34" s="46" customFormat="1" ht="13.5" thickBot="1">
      <c r="A90" s="8"/>
      <c r="B90" s="23"/>
      <c r="C90" s="24"/>
      <c r="D90" s="18"/>
      <c r="E90" s="124"/>
      <c r="F90" s="124"/>
      <c r="G90" s="124"/>
      <c r="H90" s="124"/>
      <c r="I90" s="124"/>
      <c r="J90" s="57" t="s">
        <v>21</v>
      </c>
      <c r="K90" s="124"/>
      <c r="L90" s="124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125"/>
      <c r="X90" s="125"/>
      <c r="Y90" s="45"/>
      <c r="Z90" s="45"/>
      <c r="AA90" s="45"/>
      <c r="AH90" s="13"/>
    </row>
    <row r="91" spans="1:34" s="46" customFormat="1" ht="12.75">
      <c r="A91" s="39"/>
      <c r="B91" s="155"/>
      <c r="C91" s="40">
        <v>2005</v>
      </c>
      <c r="D91" s="40">
        <v>2006</v>
      </c>
      <c r="E91" s="40">
        <v>2007</v>
      </c>
      <c r="F91" s="40">
        <v>2008</v>
      </c>
      <c r="G91" s="40">
        <v>2009</v>
      </c>
      <c r="H91" s="40">
        <v>2010</v>
      </c>
      <c r="I91" s="40">
        <v>2011</v>
      </c>
      <c r="J91" s="156">
        <v>2012</v>
      </c>
      <c r="K91" s="124"/>
      <c r="L91" s="124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125"/>
      <c r="X91" s="125"/>
      <c r="Y91" s="45"/>
      <c r="Z91" s="45"/>
      <c r="AA91" s="45"/>
      <c r="AH91" s="13"/>
    </row>
    <row r="92" spans="1:34" s="46" customFormat="1" ht="12.75">
      <c r="A92" s="107">
        <v>1</v>
      </c>
      <c r="B92" s="143" t="s">
        <v>116</v>
      </c>
      <c r="C92" s="135"/>
      <c r="D92" s="135"/>
      <c r="E92" s="135"/>
      <c r="F92" s="135"/>
      <c r="G92" s="135"/>
      <c r="H92" s="135"/>
      <c r="I92" s="135"/>
      <c r="J92" s="157"/>
      <c r="K92" s="124"/>
      <c r="L92" s="124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125"/>
      <c r="X92" s="125"/>
      <c r="Y92" s="45"/>
      <c r="Z92" s="45"/>
      <c r="AA92" s="45"/>
      <c r="AH92" s="13"/>
    </row>
    <row r="93" spans="1:34" s="46" customFormat="1" ht="12.75">
      <c r="A93" s="107">
        <v>2</v>
      </c>
      <c r="B93" s="143" t="s">
        <v>108</v>
      </c>
      <c r="C93" s="137"/>
      <c r="D93" s="144"/>
      <c r="E93" s="144"/>
      <c r="F93" s="144"/>
      <c r="G93" s="144"/>
      <c r="H93" s="144"/>
      <c r="I93" s="144"/>
      <c r="J93" s="136"/>
      <c r="K93" s="124"/>
      <c r="L93" s="124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125"/>
      <c r="X93" s="125"/>
      <c r="Y93" s="45"/>
      <c r="Z93" s="45"/>
      <c r="AA93" s="45"/>
      <c r="AH93" s="13"/>
    </row>
    <row r="94" spans="1:34" s="46" customFormat="1" ht="12.75">
      <c r="A94" s="107">
        <v>3</v>
      </c>
      <c r="B94" s="153" t="s">
        <v>43</v>
      </c>
      <c r="C94" s="137"/>
      <c r="D94" s="144"/>
      <c r="E94" s="144"/>
      <c r="F94" s="144"/>
      <c r="G94" s="144"/>
      <c r="H94" s="144"/>
      <c r="I94" s="144"/>
      <c r="J94" s="136"/>
      <c r="K94" s="124"/>
      <c r="L94" s="124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125"/>
      <c r="X94" s="125"/>
      <c r="Y94" s="45"/>
      <c r="Z94" s="45"/>
      <c r="AA94" s="45"/>
      <c r="AH94" s="13"/>
    </row>
    <row r="95" spans="1:34" s="46" customFormat="1" ht="12.75">
      <c r="A95" s="107">
        <v>4</v>
      </c>
      <c r="B95" s="153" t="s">
        <v>44</v>
      </c>
      <c r="C95" s="135"/>
      <c r="D95" s="144"/>
      <c r="E95" s="144"/>
      <c r="F95" s="144"/>
      <c r="G95" s="144"/>
      <c r="H95" s="144"/>
      <c r="I95" s="144"/>
      <c r="J95" s="136"/>
      <c r="K95" s="124"/>
      <c r="L95" s="124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125"/>
      <c r="X95" s="125"/>
      <c r="Y95" s="45"/>
      <c r="Z95" s="45"/>
      <c r="AA95" s="45"/>
      <c r="AH95" s="13"/>
    </row>
    <row r="96" spans="1:34" s="46" customFormat="1" ht="12.75">
      <c r="A96" s="107">
        <v>5</v>
      </c>
      <c r="B96" s="145" t="s">
        <v>113</v>
      </c>
      <c r="C96" s="135"/>
      <c r="D96" s="144"/>
      <c r="E96" s="144"/>
      <c r="F96" s="144"/>
      <c r="G96" s="144"/>
      <c r="H96" s="144"/>
      <c r="I96" s="144"/>
      <c r="J96" s="136"/>
      <c r="K96" s="124"/>
      <c r="L96" s="124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125"/>
      <c r="X96" s="125"/>
      <c r="Y96" s="45"/>
      <c r="Z96" s="45"/>
      <c r="AA96" s="45"/>
      <c r="AH96" s="13"/>
    </row>
    <row r="97" spans="1:34" s="46" customFormat="1" ht="12.75">
      <c r="A97" s="107">
        <v>6</v>
      </c>
      <c r="B97" s="145" t="s">
        <v>112</v>
      </c>
      <c r="C97" s="135"/>
      <c r="D97" s="144"/>
      <c r="E97" s="144"/>
      <c r="F97" s="144"/>
      <c r="G97" s="144"/>
      <c r="H97" s="144"/>
      <c r="I97" s="144"/>
      <c r="J97" s="136"/>
      <c r="K97" s="124"/>
      <c r="L97" s="124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125"/>
      <c r="X97" s="125"/>
      <c r="Y97" s="45"/>
      <c r="Z97" s="45"/>
      <c r="AA97" s="45"/>
      <c r="AH97" s="13"/>
    </row>
    <row r="98" spans="1:34" s="46" customFormat="1" ht="12.75">
      <c r="A98" s="107">
        <v>7</v>
      </c>
      <c r="B98" s="145" t="s">
        <v>45</v>
      </c>
      <c r="C98" s="135"/>
      <c r="D98" s="144"/>
      <c r="E98" s="144"/>
      <c r="F98" s="144"/>
      <c r="G98" s="144"/>
      <c r="H98" s="144"/>
      <c r="I98" s="144"/>
      <c r="J98" s="136"/>
      <c r="K98" s="124"/>
      <c r="L98" s="124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125"/>
      <c r="X98" s="125"/>
      <c r="Y98" s="45"/>
      <c r="Z98" s="45"/>
      <c r="AA98" s="45"/>
      <c r="AH98" s="13"/>
    </row>
    <row r="99" spans="1:34" s="46" customFormat="1" ht="13.5" thickBot="1">
      <c r="A99" s="213">
        <v>8</v>
      </c>
      <c r="B99" s="154" t="s">
        <v>42</v>
      </c>
      <c r="C99" s="158"/>
      <c r="D99" s="140"/>
      <c r="E99" s="140"/>
      <c r="F99" s="140"/>
      <c r="G99" s="140"/>
      <c r="H99" s="140"/>
      <c r="I99" s="140"/>
      <c r="J99" s="138"/>
      <c r="K99" s="124"/>
      <c r="L99" s="124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125"/>
      <c r="X99" s="125"/>
      <c r="Y99" s="45"/>
      <c r="Z99" s="45"/>
      <c r="AA99" s="45"/>
      <c r="AC99" s="98"/>
      <c r="AH99" s="13"/>
    </row>
    <row r="100" spans="1:34" s="46" customFormat="1" ht="12.75">
      <c r="A100" s="8"/>
      <c r="B100" s="142"/>
      <c r="D100" s="18"/>
      <c r="E100" s="124"/>
      <c r="F100" s="124"/>
      <c r="G100" s="124"/>
      <c r="H100" s="124"/>
      <c r="I100" s="124"/>
      <c r="J100" s="124"/>
      <c r="K100" s="124"/>
      <c r="L100" s="124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125"/>
      <c r="X100" s="125"/>
      <c r="Y100" s="45"/>
      <c r="Z100" s="45"/>
      <c r="AA100" s="45"/>
      <c r="AH100" s="13"/>
    </row>
    <row r="101" spans="1:34" s="46" customFormat="1" ht="12.75">
      <c r="A101" s="8"/>
      <c r="B101" s="142"/>
      <c r="D101" s="18"/>
      <c r="E101" s="124"/>
      <c r="F101" s="124"/>
      <c r="G101" s="124"/>
      <c r="H101" s="124"/>
      <c r="I101" s="124"/>
      <c r="J101" s="124"/>
      <c r="K101" s="124"/>
      <c r="L101" s="124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125"/>
      <c r="X101" s="125"/>
      <c r="Y101" s="45"/>
      <c r="Z101" s="45"/>
      <c r="AA101" s="45"/>
      <c r="AH101" s="13"/>
    </row>
    <row r="102" spans="1:34" s="46" customFormat="1" ht="12.75">
      <c r="A102" s="8"/>
      <c r="B102" s="142"/>
      <c r="D102" s="18"/>
      <c r="E102" s="124"/>
      <c r="F102" s="124"/>
      <c r="G102" s="124"/>
      <c r="H102" s="124"/>
      <c r="I102" s="124"/>
      <c r="J102" s="124"/>
      <c r="K102" s="124"/>
      <c r="L102" s="124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125"/>
      <c r="X102" s="125"/>
      <c r="Y102" s="45"/>
      <c r="Z102" s="45"/>
      <c r="AA102" s="45"/>
      <c r="AH102" s="13"/>
    </row>
    <row r="103" spans="1:34" s="46" customFormat="1" ht="12.75">
      <c r="A103" s="8"/>
      <c r="B103" s="142"/>
      <c r="D103" s="18"/>
      <c r="E103" s="124"/>
      <c r="F103" s="124"/>
      <c r="G103" s="124"/>
      <c r="H103" s="124"/>
      <c r="I103" s="124"/>
      <c r="J103" s="124"/>
      <c r="K103" s="124"/>
      <c r="L103" s="124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125"/>
      <c r="X103" s="125"/>
      <c r="Y103" s="45"/>
      <c r="Z103" s="45"/>
      <c r="AA103" s="45"/>
      <c r="AH103" s="13"/>
    </row>
    <row r="104" spans="1:34" s="46" customFormat="1" ht="12.75">
      <c r="A104" s="8"/>
      <c r="B104" s="142"/>
      <c r="D104" s="18"/>
      <c r="E104" s="124"/>
      <c r="F104" s="124"/>
      <c r="G104" s="124"/>
      <c r="H104" s="124"/>
      <c r="I104" s="124"/>
      <c r="J104" s="124"/>
      <c r="K104" s="124"/>
      <c r="L104" s="124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125"/>
      <c r="X104" s="125"/>
      <c r="Y104" s="45"/>
      <c r="Z104" s="45"/>
      <c r="AA104" s="45"/>
      <c r="AH104" s="13"/>
    </row>
    <row r="105" spans="13:34" s="46" customFormat="1" ht="12.75"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9"/>
      <c r="X105" s="49"/>
      <c r="Y105" s="45"/>
      <c r="Z105" s="45"/>
      <c r="AA105" s="45"/>
      <c r="AH105" s="13"/>
    </row>
    <row r="106" spans="3:34" s="46" customFormat="1" ht="27">
      <c r="C106" s="214" t="s">
        <v>126</v>
      </c>
      <c r="D106" s="214"/>
      <c r="E106" s="214"/>
      <c r="F106" s="214"/>
      <c r="G106" s="214"/>
      <c r="H106" s="214"/>
      <c r="I106" s="214"/>
      <c r="J106" s="214"/>
      <c r="K106" s="214"/>
      <c r="L106" s="214"/>
      <c r="M106" s="215"/>
      <c r="N106" s="215"/>
      <c r="O106" s="215"/>
      <c r="P106" s="215"/>
      <c r="Q106" s="215"/>
      <c r="R106" s="45"/>
      <c r="S106" s="45"/>
      <c r="T106" s="45"/>
      <c r="U106" s="45"/>
      <c r="V106" s="45"/>
      <c r="W106" s="49"/>
      <c r="X106" s="49"/>
      <c r="Y106" s="45"/>
      <c r="Z106" s="45"/>
      <c r="AA106" s="45"/>
      <c r="AH106" s="13"/>
    </row>
    <row r="107" spans="13:34" s="46" customFormat="1" ht="12.75"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9"/>
      <c r="X107" s="49"/>
      <c r="Y107" s="45"/>
      <c r="Z107" s="45"/>
      <c r="AA107" s="45"/>
      <c r="AH107" s="13"/>
    </row>
    <row r="108" spans="13:34" s="46" customFormat="1" ht="12.75"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9"/>
      <c r="X108" s="49"/>
      <c r="Y108" s="45"/>
      <c r="Z108" s="45"/>
      <c r="AA108" s="45"/>
      <c r="AH108" s="13"/>
    </row>
    <row r="109" spans="13:34" s="46" customFormat="1" ht="12.75"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9"/>
      <c r="X109" s="49"/>
      <c r="Y109" s="45"/>
      <c r="Z109" s="45"/>
      <c r="AA109" s="45"/>
      <c r="AH109" s="13"/>
    </row>
    <row r="110" spans="13:34" s="46" customFormat="1" ht="12.75"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9"/>
      <c r="X110" s="49"/>
      <c r="Y110" s="45"/>
      <c r="Z110" s="45"/>
      <c r="AA110" s="45"/>
      <c r="AH110" s="13"/>
    </row>
    <row r="111" spans="13:34" s="46" customFormat="1" ht="12.75"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9"/>
      <c r="X111" s="49"/>
      <c r="Y111" s="45"/>
      <c r="Z111" s="45"/>
      <c r="AA111" s="45"/>
      <c r="AH111" s="13"/>
    </row>
    <row r="112" spans="13:34" s="46" customFormat="1" ht="12.75"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9"/>
      <c r="X112" s="49"/>
      <c r="Y112" s="45"/>
      <c r="Z112" s="45"/>
      <c r="AA112" s="45"/>
      <c r="AH112" s="13"/>
    </row>
    <row r="113" spans="13:34" s="46" customFormat="1" ht="12.75"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9"/>
      <c r="X113" s="49"/>
      <c r="Y113" s="45"/>
      <c r="Z113" s="45"/>
      <c r="AA113" s="45"/>
      <c r="AH113" s="13"/>
    </row>
    <row r="114" spans="13:34" s="46" customFormat="1" ht="12.75"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9"/>
      <c r="X114" s="49"/>
      <c r="Y114" s="45"/>
      <c r="Z114" s="45"/>
      <c r="AA114" s="45"/>
      <c r="AH114" s="13"/>
    </row>
    <row r="115" spans="13:34" s="46" customFormat="1" ht="12.75"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9"/>
      <c r="X115" s="49"/>
      <c r="Y115" s="45"/>
      <c r="Z115" s="45"/>
      <c r="AA115" s="45"/>
      <c r="AH115" s="13"/>
    </row>
    <row r="116" spans="13:34" s="46" customFormat="1" ht="12.75"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9"/>
      <c r="X116" s="49"/>
      <c r="Y116" s="45"/>
      <c r="Z116" s="45"/>
      <c r="AA116" s="45"/>
      <c r="AH116" s="13"/>
    </row>
    <row r="117" spans="13:34" s="46" customFormat="1" ht="12.75"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9"/>
      <c r="X117" s="49"/>
      <c r="Y117" s="45"/>
      <c r="Z117" s="45"/>
      <c r="AA117" s="45"/>
      <c r="AH117" s="13"/>
    </row>
    <row r="118" spans="13:34" s="46" customFormat="1" ht="12.75"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9"/>
      <c r="X118" s="49"/>
      <c r="Y118" s="45"/>
      <c r="Z118" s="45"/>
      <c r="AA118" s="45"/>
      <c r="AH118" s="13"/>
    </row>
    <row r="119" spans="13:34" s="46" customFormat="1" ht="12.75"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9"/>
      <c r="X119" s="49"/>
      <c r="Y119" s="45"/>
      <c r="Z119" s="45"/>
      <c r="AA119" s="45"/>
      <c r="AH119" s="13"/>
    </row>
    <row r="120" spans="13:34" s="46" customFormat="1" ht="12.75"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9"/>
      <c r="X120" s="49"/>
      <c r="Y120" s="45"/>
      <c r="Z120" s="45"/>
      <c r="AA120" s="45"/>
      <c r="AH120" s="13"/>
    </row>
    <row r="121" spans="13:34" s="46" customFormat="1" ht="12.75"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9"/>
      <c r="X121" s="49"/>
      <c r="Y121" s="45"/>
      <c r="Z121" s="45"/>
      <c r="AA121" s="45"/>
      <c r="AH121" s="13"/>
    </row>
    <row r="122" spans="13:34" s="46" customFormat="1" ht="12.75"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9"/>
      <c r="X122" s="49"/>
      <c r="Y122" s="45"/>
      <c r="Z122" s="45"/>
      <c r="AA122" s="45"/>
      <c r="AH122" s="13"/>
    </row>
    <row r="123" spans="13:34" s="46" customFormat="1" ht="12.75"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9"/>
      <c r="X123" s="49"/>
      <c r="Y123" s="45"/>
      <c r="Z123" s="45"/>
      <c r="AA123" s="45"/>
      <c r="AH123" s="13"/>
    </row>
    <row r="124" spans="13:34" s="46" customFormat="1" ht="12.75"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9"/>
      <c r="X124" s="49"/>
      <c r="Y124" s="45"/>
      <c r="Z124" s="45"/>
      <c r="AA124" s="45"/>
      <c r="AH124" s="13"/>
    </row>
    <row r="125" spans="13:34" s="46" customFormat="1" ht="12.75"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9"/>
      <c r="X125" s="49"/>
      <c r="Y125" s="45"/>
      <c r="Z125" s="45"/>
      <c r="AA125" s="45"/>
      <c r="AH125" s="13"/>
    </row>
    <row r="126" spans="13:34" s="46" customFormat="1" ht="12.75"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9"/>
      <c r="X126" s="49"/>
      <c r="Y126" s="45"/>
      <c r="Z126" s="45"/>
      <c r="AA126" s="45"/>
      <c r="AH126" s="13"/>
    </row>
    <row r="127" spans="13:34" s="46" customFormat="1" ht="12.75"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9"/>
      <c r="X127" s="49"/>
      <c r="Y127" s="45"/>
      <c r="Z127" s="45"/>
      <c r="AA127" s="45"/>
      <c r="AH127" s="13"/>
    </row>
    <row r="128" spans="13:34" s="46" customFormat="1" ht="12.75"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9"/>
      <c r="X128" s="49"/>
      <c r="Y128" s="45"/>
      <c r="Z128" s="45"/>
      <c r="AA128" s="45"/>
      <c r="AH128" s="13"/>
    </row>
    <row r="129" spans="13:34" s="46" customFormat="1" ht="12.75"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9"/>
      <c r="X129" s="49"/>
      <c r="Y129" s="45"/>
      <c r="Z129" s="45"/>
      <c r="AA129" s="45"/>
      <c r="AH129" s="13"/>
    </row>
    <row r="130" spans="13:34" s="46" customFormat="1" ht="12.75"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9"/>
      <c r="X130" s="49"/>
      <c r="Y130" s="45"/>
      <c r="Z130" s="45"/>
      <c r="AA130" s="45"/>
      <c r="AH130" s="13"/>
    </row>
    <row r="131" spans="13:34" s="46" customFormat="1" ht="12.75"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9"/>
      <c r="X131" s="49"/>
      <c r="Y131" s="45"/>
      <c r="Z131" s="45"/>
      <c r="AA131" s="45"/>
      <c r="AH131" s="13"/>
    </row>
    <row r="132" spans="13:34" s="46" customFormat="1" ht="12.75"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9"/>
      <c r="X132" s="49"/>
      <c r="Y132" s="45"/>
      <c r="Z132" s="45"/>
      <c r="AA132" s="45"/>
      <c r="AH132" s="13"/>
    </row>
    <row r="133" spans="13:34" s="46" customFormat="1" ht="12.75"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9"/>
      <c r="X133" s="49"/>
      <c r="Y133" s="45"/>
      <c r="Z133" s="45"/>
      <c r="AA133" s="45"/>
      <c r="AH133" s="13"/>
    </row>
    <row r="134" spans="13:34" s="46" customFormat="1" ht="12.75"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9"/>
      <c r="X134" s="49"/>
      <c r="Y134" s="45"/>
      <c r="Z134" s="45"/>
      <c r="AA134" s="45"/>
      <c r="AH134" s="13"/>
    </row>
    <row r="135" spans="13:34" s="46" customFormat="1" ht="12.75"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9"/>
      <c r="X135" s="49"/>
      <c r="Y135" s="45"/>
      <c r="Z135" s="45"/>
      <c r="AA135" s="45"/>
      <c r="AH135" s="13"/>
    </row>
    <row r="136" spans="13:34" s="46" customFormat="1" ht="12.75"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9"/>
      <c r="X136" s="49"/>
      <c r="Y136" s="45"/>
      <c r="Z136" s="45"/>
      <c r="AA136" s="45"/>
      <c r="AH136" s="13"/>
    </row>
    <row r="137" spans="13:34" s="46" customFormat="1" ht="12.75"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9"/>
      <c r="X137" s="49"/>
      <c r="Y137" s="45"/>
      <c r="Z137" s="45"/>
      <c r="AA137" s="45"/>
      <c r="AH137" s="13"/>
    </row>
    <row r="138" spans="13:34" s="46" customFormat="1" ht="12.75"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9"/>
      <c r="X138" s="49"/>
      <c r="Y138" s="45"/>
      <c r="Z138" s="45"/>
      <c r="AA138" s="45"/>
      <c r="AH138" s="13"/>
    </row>
    <row r="139" spans="13:34" s="46" customFormat="1" ht="12.75"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9"/>
      <c r="X139" s="49"/>
      <c r="Y139" s="45"/>
      <c r="Z139" s="45"/>
      <c r="AA139" s="45"/>
      <c r="AH139" s="13"/>
    </row>
    <row r="140" spans="13:34" s="46" customFormat="1" ht="12.75"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9"/>
      <c r="X140" s="49"/>
      <c r="Y140" s="45"/>
      <c r="Z140" s="45"/>
      <c r="AA140" s="45"/>
      <c r="AH140" s="13"/>
    </row>
    <row r="141" spans="13:34" s="46" customFormat="1" ht="12.75"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9"/>
      <c r="X141" s="49"/>
      <c r="Y141" s="45"/>
      <c r="Z141" s="45"/>
      <c r="AA141" s="45"/>
      <c r="AH141" s="13"/>
    </row>
    <row r="142" spans="13:34" s="46" customFormat="1" ht="12.75"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9"/>
      <c r="X142" s="49"/>
      <c r="Y142" s="45"/>
      <c r="Z142" s="45"/>
      <c r="AA142" s="45"/>
      <c r="AH142" s="13"/>
    </row>
    <row r="143" spans="13:34" s="46" customFormat="1" ht="12.75"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9"/>
      <c r="X143" s="49"/>
      <c r="Y143" s="45"/>
      <c r="Z143" s="45"/>
      <c r="AA143" s="45"/>
      <c r="AH143" s="13"/>
    </row>
    <row r="144" spans="13:34" s="46" customFormat="1" ht="12.75"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9"/>
      <c r="X144" s="49"/>
      <c r="Y144" s="45"/>
      <c r="Z144" s="45"/>
      <c r="AA144" s="45"/>
      <c r="AH144" s="13"/>
    </row>
    <row r="145" spans="13:34" s="46" customFormat="1" ht="12.75"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9"/>
      <c r="X145" s="49"/>
      <c r="Y145" s="45"/>
      <c r="Z145" s="45"/>
      <c r="AA145" s="45"/>
      <c r="AH145" s="13"/>
    </row>
    <row r="146" spans="13:34" s="46" customFormat="1" ht="12.75"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9"/>
      <c r="X146" s="49"/>
      <c r="Y146" s="45"/>
      <c r="Z146" s="45"/>
      <c r="AA146" s="45"/>
      <c r="AH146" s="13"/>
    </row>
    <row r="147" spans="13:34" s="46" customFormat="1" ht="12.75"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9"/>
      <c r="X147" s="49"/>
      <c r="Y147" s="45"/>
      <c r="Z147" s="45"/>
      <c r="AA147" s="45"/>
      <c r="AH147" s="13"/>
    </row>
    <row r="148" spans="13:34" s="46" customFormat="1" ht="12.75"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9"/>
      <c r="X148" s="49"/>
      <c r="Y148" s="45"/>
      <c r="Z148" s="45"/>
      <c r="AA148" s="45"/>
      <c r="AH148" s="13"/>
    </row>
    <row r="149" spans="13:34" s="46" customFormat="1" ht="12.75"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9"/>
      <c r="X149" s="49"/>
      <c r="Y149" s="45"/>
      <c r="Z149" s="45"/>
      <c r="AA149" s="45"/>
      <c r="AH149" s="13"/>
    </row>
    <row r="150" spans="13:34" s="46" customFormat="1" ht="12.75"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9"/>
      <c r="X150" s="49"/>
      <c r="Y150" s="45"/>
      <c r="Z150" s="45"/>
      <c r="AA150" s="45"/>
      <c r="AH150" s="13"/>
    </row>
    <row r="151" spans="13:34" s="46" customFormat="1" ht="12.75"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9"/>
      <c r="X151" s="49"/>
      <c r="Y151" s="45"/>
      <c r="Z151" s="45"/>
      <c r="AA151" s="45"/>
      <c r="AH151" s="13"/>
    </row>
    <row r="152" spans="13:34" s="46" customFormat="1" ht="12.75"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9"/>
      <c r="X152" s="49"/>
      <c r="Y152" s="45"/>
      <c r="Z152" s="45"/>
      <c r="AA152" s="45"/>
      <c r="AH152" s="13"/>
    </row>
    <row r="153" spans="13:34" s="46" customFormat="1" ht="12.75"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9"/>
      <c r="X153" s="49"/>
      <c r="Y153" s="45"/>
      <c r="Z153" s="45"/>
      <c r="AA153" s="45"/>
      <c r="AH153" s="13"/>
    </row>
    <row r="154" spans="13:34" s="46" customFormat="1" ht="12.75"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9"/>
      <c r="X154" s="49"/>
      <c r="Y154" s="45"/>
      <c r="Z154" s="45"/>
      <c r="AA154" s="45"/>
      <c r="AH154" s="13"/>
    </row>
    <row r="155" spans="13:34" s="46" customFormat="1" ht="12.75"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9"/>
      <c r="X155" s="49"/>
      <c r="Y155" s="45"/>
      <c r="Z155" s="45"/>
      <c r="AA155" s="45"/>
      <c r="AH155" s="13"/>
    </row>
    <row r="156" spans="13:34" s="46" customFormat="1" ht="12.75"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9"/>
      <c r="X156" s="49"/>
      <c r="Y156" s="45"/>
      <c r="Z156" s="45"/>
      <c r="AA156" s="45"/>
      <c r="AH156" s="13"/>
    </row>
    <row r="157" spans="13:34" s="46" customFormat="1" ht="12.75"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9"/>
      <c r="X157" s="49"/>
      <c r="Y157" s="45"/>
      <c r="Z157" s="45"/>
      <c r="AA157" s="45"/>
      <c r="AH157" s="13"/>
    </row>
    <row r="158" spans="13:34" s="46" customFormat="1" ht="12.75"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9"/>
      <c r="X158" s="49"/>
      <c r="Y158" s="45"/>
      <c r="Z158" s="45"/>
      <c r="AA158" s="45"/>
      <c r="AH158" s="13"/>
    </row>
    <row r="159" spans="13:34" s="46" customFormat="1" ht="12.75"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9"/>
      <c r="X159" s="49"/>
      <c r="Y159" s="45"/>
      <c r="Z159" s="45"/>
      <c r="AA159" s="45"/>
      <c r="AH159" s="13"/>
    </row>
    <row r="160" spans="13:34" s="46" customFormat="1" ht="12.75"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9"/>
      <c r="X160" s="49"/>
      <c r="Y160" s="45"/>
      <c r="Z160" s="45"/>
      <c r="AA160" s="45"/>
      <c r="AH160" s="13"/>
    </row>
    <row r="161" spans="13:34" s="46" customFormat="1" ht="12.75"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9"/>
      <c r="X161" s="49"/>
      <c r="Y161" s="45"/>
      <c r="Z161" s="45"/>
      <c r="AA161" s="45"/>
      <c r="AH161" s="13"/>
    </row>
    <row r="162" spans="13:34" s="46" customFormat="1" ht="12.75"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9"/>
      <c r="X162" s="49"/>
      <c r="Y162" s="45"/>
      <c r="Z162" s="45"/>
      <c r="AA162" s="45"/>
      <c r="AH162" s="13"/>
    </row>
    <row r="163" spans="13:34" s="46" customFormat="1" ht="12.75"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9"/>
      <c r="X163" s="49"/>
      <c r="Y163" s="45"/>
      <c r="Z163" s="45"/>
      <c r="AA163" s="45"/>
      <c r="AH163" s="13"/>
    </row>
    <row r="164" spans="13:34" s="46" customFormat="1" ht="12.75"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9"/>
      <c r="X164" s="49"/>
      <c r="Y164" s="45"/>
      <c r="Z164" s="45"/>
      <c r="AA164" s="45"/>
      <c r="AH164" s="13"/>
    </row>
    <row r="165" spans="13:34" s="46" customFormat="1" ht="12.75"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9"/>
      <c r="X165" s="49"/>
      <c r="Y165" s="45"/>
      <c r="Z165" s="45"/>
      <c r="AA165" s="45"/>
      <c r="AH165" s="13"/>
    </row>
    <row r="166" spans="13:34" s="46" customFormat="1" ht="12.75"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9"/>
      <c r="X166" s="49"/>
      <c r="Y166" s="45"/>
      <c r="Z166" s="45"/>
      <c r="AA166" s="45"/>
      <c r="AH166" s="13"/>
    </row>
    <row r="167" spans="13:34" s="46" customFormat="1" ht="12.75"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9"/>
      <c r="X167" s="49"/>
      <c r="Y167" s="45"/>
      <c r="Z167" s="45"/>
      <c r="AA167" s="45"/>
      <c r="AH167" s="13"/>
    </row>
    <row r="168" spans="13:34" s="46" customFormat="1" ht="12.75"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9"/>
      <c r="X168" s="49"/>
      <c r="Y168" s="45"/>
      <c r="Z168" s="45"/>
      <c r="AA168" s="45"/>
      <c r="AH168" s="13"/>
    </row>
    <row r="169" spans="13:34" s="46" customFormat="1" ht="12.75"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9"/>
      <c r="X169" s="49"/>
      <c r="Y169" s="45"/>
      <c r="Z169" s="45"/>
      <c r="AA169" s="45"/>
      <c r="AH169" s="13"/>
    </row>
    <row r="170" spans="13:34" s="46" customFormat="1" ht="12.75"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9"/>
      <c r="X170" s="49"/>
      <c r="Y170" s="45"/>
      <c r="Z170" s="45"/>
      <c r="AA170" s="45"/>
      <c r="AH170" s="13"/>
    </row>
    <row r="171" spans="13:34" s="46" customFormat="1" ht="12.75"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9"/>
      <c r="X171" s="49"/>
      <c r="Y171" s="45"/>
      <c r="Z171" s="45"/>
      <c r="AA171" s="45"/>
      <c r="AH171" s="13"/>
    </row>
    <row r="172" spans="13:34" s="46" customFormat="1" ht="12.75"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9"/>
      <c r="X172" s="49"/>
      <c r="Y172" s="45"/>
      <c r="Z172" s="45"/>
      <c r="AA172" s="45"/>
      <c r="AH172" s="13"/>
    </row>
    <row r="173" spans="13:34" s="46" customFormat="1" ht="12.75"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9"/>
      <c r="X173" s="49"/>
      <c r="Y173" s="45"/>
      <c r="Z173" s="45"/>
      <c r="AA173" s="45"/>
      <c r="AH173" s="13"/>
    </row>
    <row r="174" spans="13:34" s="46" customFormat="1" ht="12.75"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9"/>
      <c r="X174" s="49"/>
      <c r="Y174" s="45"/>
      <c r="Z174" s="45"/>
      <c r="AA174" s="45"/>
      <c r="AH174" s="13"/>
    </row>
    <row r="175" spans="13:34" s="46" customFormat="1" ht="12.75"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9"/>
      <c r="X175" s="49"/>
      <c r="Y175" s="45"/>
      <c r="Z175" s="45"/>
      <c r="AA175" s="45"/>
      <c r="AH175" s="13"/>
    </row>
    <row r="176" spans="13:34" s="46" customFormat="1" ht="12.75"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9"/>
      <c r="X176" s="49"/>
      <c r="Y176" s="45"/>
      <c r="Z176" s="45"/>
      <c r="AA176" s="45"/>
      <c r="AH176" s="13"/>
    </row>
    <row r="177" spans="13:34" s="46" customFormat="1" ht="12.75"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9"/>
      <c r="X177" s="49"/>
      <c r="Y177" s="45"/>
      <c r="Z177" s="45"/>
      <c r="AA177" s="45"/>
      <c r="AH177" s="13"/>
    </row>
    <row r="178" spans="13:34" s="46" customFormat="1" ht="12.75"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9"/>
      <c r="X178" s="49"/>
      <c r="Y178" s="45"/>
      <c r="Z178" s="45"/>
      <c r="AA178" s="45"/>
      <c r="AH178" s="13"/>
    </row>
    <row r="179" spans="13:34" s="46" customFormat="1" ht="12.75"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9"/>
      <c r="X179" s="49"/>
      <c r="Y179" s="45"/>
      <c r="Z179" s="45"/>
      <c r="AA179" s="45"/>
      <c r="AH179" s="13"/>
    </row>
    <row r="180" spans="13:34" s="46" customFormat="1" ht="12.75"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9"/>
      <c r="X180" s="49"/>
      <c r="Y180" s="45"/>
      <c r="Z180" s="45"/>
      <c r="AA180" s="45"/>
      <c r="AH180" s="13"/>
    </row>
    <row r="181" spans="13:34" s="46" customFormat="1" ht="12.75"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9"/>
      <c r="X181" s="49"/>
      <c r="Y181" s="45"/>
      <c r="Z181" s="45"/>
      <c r="AA181" s="45"/>
      <c r="AH181" s="13"/>
    </row>
    <row r="182" spans="13:34" s="46" customFormat="1" ht="12.75"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9"/>
      <c r="X182" s="49"/>
      <c r="Y182" s="45"/>
      <c r="Z182" s="45"/>
      <c r="AA182" s="45"/>
      <c r="AH182" s="13"/>
    </row>
    <row r="183" spans="13:34" s="46" customFormat="1" ht="12.75"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9"/>
      <c r="X183" s="49"/>
      <c r="Y183" s="45"/>
      <c r="Z183" s="45"/>
      <c r="AA183" s="45"/>
      <c r="AH183" s="13"/>
    </row>
    <row r="184" spans="13:34" s="46" customFormat="1" ht="12.75"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9"/>
      <c r="X184" s="49"/>
      <c r="Y184" s="45"/>
      <c r="Z184" s="45"/>
      <c r="AA184" s="45"/>
      <c r="AH184" s="13"/>
    </row>
    <row r="185" spans="13:34" s="46" customFormat="1" ht="12.75"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9"/>
      <c r="X185" s="49"/>
      <c r="Y185" s="45"/>
      <c r="Z185" s="45"/>
      <c r="AA185" s="45"/>
      <c r="AH185" s="13"/>
    </row>
    <row r="186" spans="13:34" s="46" customFormat="1" ht="12.75"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9"/>
      <c r="X186" s="49"/>
      <c r="Y186" s="45"/>
      <c r="Z186" s="45"/>
      <c r="AA186" s="45"/>
      <c r="AH186" s="13"/>
    </row>
    <row r="187" spans="13:34" s="46" customFormat="1" ht="12.75"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9"/>
      <c r="X187" s="49"/>
      <c r="Y187" s="45"/>
      <c r="Z187" s="45"/>
      <c r="AA187" s="45"/>
      <c r="AH187" s="13"/>
    </row>
    <row r="188" spans="13:34" s="46" customFormat="1" ht="12.75"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9"/>
      <c r="X188" s="49"/>
      <c r="Y188" s="45"/>
      <c r="Z188" s="45"/>
      <c r="AA188" s="45"/>
      <c r="AH188" s="13"/>
    </row>
    <row r="189" spans="13:34" s="46" customFormat="1" ht="12.75"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9"/>
      <c r="X189" s="49"/>
      <c r="Y189" s="45"/>
      <c r="Z189" s="45"/>
      <c r="AA189" s="45"/>
      <c r="AH189" s="13"/>
    </row>
    <row r="190" spans="13:34" s="46" customFormat="1" ht="12.75"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9"/>
      <c r="X190" s="49"/>
      <c r="Y190" s="45"/>
      <c r="Z190" s="45"/>
      <c r="AA190" s="45"/>
      <c r="AH190" s="13"/>
    </row>
    <row r="191" spans="13:34" s="46" customFormat="1" ht="12.75"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9"/>
      <c r="X191" s="49"/>
      <c r="Y191" s="45"/>
      <c r="Z191" s="45"/>
      <c r="AA191" s="45"/>
      <c r="AH191" s="13"/>
    </row>
    <row r="192" spans="13:34" s="46" customFormat="1" ht="12.75"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9"/>
      <c r="X192" s="49"/>
      <c r="Y192" s="45"/>
      <c r="Z192" s="45"/>
      <c r="AA192" s="45"/>
      <c r="AH192" s="13"/>
    </row>
    <row r="193" spans="13:34" s="46" customFormat="1" ht="12.75"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9"/>
      <c r="X193" s="49"/>
      <c r="Y193" s="45"/>
      <c r="Z193" s="45"/>
      <c r="AA193" s="45"/>
      <c r="AH193" s="13"/>
    </row>
    <row r="194" spans="13:34" s="46" customFormat="1" ht="12.75"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9"/>
      <c r="X194" s="49"/>
      <c r="Y194" s="45"/>
      <c r="Z194" s="45"/>
      <c r="AA194" s="45"/>
      <c r="AH194" s="13"/>
    </row>
    <row r="195" spans="13:34" s="46" customFormat="1" ht="12.75"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9"/>
      <c r="X195" s="49"/>
      <c r="Y195" s="45"/>
      <c r="Z195" s="45"/>
      <c r="AA195" s="45"/>
      <c r="AH195" s="13"/>
    </row>
    <row r="196" spans="13:34" s="46" customFormat="1" ht="12.75"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9"/>
      <c r="X196" s="49"/>
      <c r="Y196" s="45"/>
      <c r="Z196" s="45"/>
      <c r="AA196" s="45"/>
      <c r="AH196" s="13"/>
    </row>
    <row r="197" spans="13:34" s="46" customFormat="1" ht="12.75"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9"/>
      <c r="X197" s="49"/>
      <c r="Y197" s="45"/>
      <c r="Z197" s="45"/>
      <c r="AA197" s="45"/>
      <c r="AH197" s="13"/>
    </row>
    <row r="198" spans="13:34" s="46" customFormat="1" ht="12.75"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9"/>
      <c r="X198" s="49"/>
      <c r="Y198" s="45"/>
      <c r="Z198" s="45"/>
      <c r="AA198" s="45"/>
      <c r="AH198" s="13"/>
    </row>
    <row r="199" spans="13:34" s="46" customFormat="1" ht="12.75"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9"/>
      <c r="X199" s="49"/>
      <c r="Y199" s="45"/>
      <c r="Z199" s="45"/>
      <c r="AA199" s="45"/>
      <c r="AH199" s="13"/>
    </row>
    <row r="200" spans="13:34" s="46" customFormat="1" ht="12.75"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9"/>
      <c r="X200" s="49"/>
      <c r="Y200" s="45"/>
      <c r="Z200" s="45"/>
      <c r="AA200" s="45"/>
      <c r="AH200" s="13"/>
    </row>
    <row r="201" spans="13:34" s="46" customFormat="1" ht="12.75"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9"/>
      <c r="X201" s="49"/>
      <c r="Y201" s="45"/>
      <c r="Z201" s="45"/>
      <c r="AA201" s="45"/>
      <c r="AH201" s="13"/>
    </row>
    <row r="202" spans="13:34" s="46" customFormat="1" ht="12.75"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9"/>
      <c r="X202" s="49"/>
      <c r="Y202" s="45"/>
      <c r="Z202" s="45"/>
      <c r="AA202" s="45"/>
      <c r="AH202" s="13"/>
    </row>
    <row r="203" spans="13:34" s="46" customFormat="1" ht="12.75"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9"/>
      <c r="X203" s="49"/>
      <c r="Y203" s="45"/>
      <c r="Z203" s="45"/>
      <c r="AA203" s="45"/>
      <c r="AH203" s="13"/>
    </row>
    <row r="204" spans="13:34" s="46" customFormat="1" ht="12.75"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9"/>
      <c r="X204" s="49"/>
      <c r="Y204" s="45"/>
      <c r="Z204" s="45"/>
      <c r="AA204" s="45"/>
      <c r="AH204" s="13"/>
    </row>
    <row r="205" spans="13:34" s="46" customFormat="1" ht="12.75"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9"/>
      <c r="X205" s="49"/>
      <c r="Y205" s="45"/>
      <c r="Z205" s="45"/>
      <c r="AA205" s="45"/>
      <c r="AH205" s="13"/>
    </row>
    <row r="206" spans="13:34" s="46" customFormat="1" ht="12.75"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9"/>
      <c r="X206" s="49"/>
      <c r="Y206" s="45"/>
      <c r="Z206" s="45"/>
      <c r="AA206" s="45"/>
      <c r="AH206" s="13"/>
    </row>
    <row r="207" spans="13:34" s="46" customFormat="1" ht="12.75"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9"/>
      <c r="X207" s="49"/>
      <c r="Y207" s="45"/>
      <c r="Z207" s="45"/>
      <c r="AA207" s="45"/>
      <c r="AH207" s="13"/>
    </row>
    <row r="208" spans="13:34" s="46" customFormat="1" ht="12.75"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9"/>
      <c r="X208" s="49"/>
      <c r="Y208" s="45"/>
      <c r="Z208" s="45"/>
      <c r="AA208" s="45"/>
      <c r="AH208" s="13"/>
    </row>
    <row r="209" spans="13:34" s="46" customFormat="1" ht="12.75"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9"/>
      <c r="X209" s="49"/>
      <c r="Y209" s="45"/>
      <c r="Z209" s="45"/>
      <c r="AA209" s="45"/>
      <c r="AH209" s="13"/>
    </row>
    <row r="210" spans="13:34" s="46" customFormat="1" ht="12.75"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9"/>
      <c r="X210" s="49"/>
      <c r="Y210" s="45"/>
      <c r="Z210" s="45"/>
      <c r="AA210" s="45"/>
      <c r="AH210" s="13"/>
    </row>
    <row r="211" spans="13:34" s="46" customFormat="1" ht="12.75"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9"/>
      <c r="X211" s="49"/>
      <c r="Y211" s="45"/>
      <c r="Z211" s="45"/>
      <c r="AA211" s="45"/>
      <c r="AH211" s="13"/>
    </row>
    <row r="212" spans="13:34" s="46" customFormat="1" ht="12.75"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9"/>
      <c r="X212" s="49"/>
      <c r="Y212" s="45"/>
      <c r="Z212" s="45"/>
      <c r="AA212" s="45"/>
      <c r="AH212" s="13"/>
    </row>
    <row r="213" spans="13:34" s="46" customFormat="1" ht="12.75"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9"/>
      <c r="X213" s="49"/>
      <c r="Y213" s="45"/>
      <c r="Z213" s="45"/>
      <c r="AA213" s="45"/>
      <c r="AH213" s="13"/>
    </row>
    <row r="214" spans="13:34" s="46" customFormat="1" ht="12.75"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9"/>
      <c r="X214" s="49"/>
      <c r="Y214" s="45"/>
      <c r="Z214" s="45"/>
      <c r="AA214" s="45"/>
      <c r="AH214" s="13"/>
    </row>
    <row r="215" spans="13:34" s="46" customFormat="1" ht="12.75"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9"/>
      <c r="X215" s="49"/>
      <c r="Y215" s="45"/>
      <c r="Z215" s="45"/>
      <c r="AA215" s="45"/>
      <c r="AH215" s="13"/>
    </row>
    <row r="216" spans="13:34" s="46" customFormat="1" ht="12.75"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9"/>
      <c r="X216" s="49"/>
      <c r="Y216" s="45"/>
      <c r="Z216" s="45"/>
      <c r="AA216" s="45"/>
      <c r="AH216" s="13"/>
    </row>
    <row r="217" spans="13:34" s="46" customFormat="1" ht="12.75"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9"/>
      <c r="X217" s="49"/>
      <c r="Y217" s="45"/>
      <c r="Z217" s="45"/>
      <c r="AA217" s="45"/>
      <c r="AH217" s="13"/>
    </row>
    <row r="218" spans="13:34" s="46" customFormat="1" ht="12.75"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9"/>
      <c r="X218" s="49"/>
      <c r="Y218" s="45"/>
      <c r="Z218" s="45"/>
      <c r="AA218" s="45"/>
      <c r="AH218" s="13"/>
    </row>
    <row r="219" spans="13:34" s="46" customFormat="1" ht="12.75"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9"/>
      <c r="X219" s="49"/>
      <c r="Y219" s="45"/>
      <c r="Z219" s="45"/>
      <c r="AA219" s="45"/>
      <c r="AH219" s="13"/>
    </row>
    <row r="220" spans="13:34" s="46" customFormat="1" ht="12.75"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9"/>
      <c r="X220" s="49"/>
      <c r="Y220" s="45"/>
      <c r="Z220" s="45"/>
      <c r="AA220" s="45"/>
      <c r="AH220" s="13"/>
    </row>
    <row r="221" spans="13:34" s="46" customFormat="1" ht="12.75"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9"/>
      <c r="X221" s="49"/>
      <c r="Y221" s="45"/>
      <c r="Z221" s="45"/>
      <c r="AA221" s="45"/>
      <c r="AH221" s="13"/>
    </row>
    <row r="222" spans="13:34" s="46" customFormat="1" ht="12.75"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9"/>
      <c r="X222" s="49"/>
      <c r="Y222" s="45"/>
      <c r="Z222" s="45"/>
      <c r="AA222" s="45"/>
      <c r="AH222" s="13"/>
    </row>
    <row r="223" spans="13:34" s="46" customFormat="1" ht="12.75"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9"/>
      <c r="X223" s="49"/>
      <c r="Y223" s="45"/>
      <c r="Z223" s="45"/>
      <c r="AA223" s="45"/>
      <c r="AH223" s="13"/>
    </row>
    <row r="224" spans="13:34" s="46" customFormat="1" ht="12.75"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9"/>
      <c r="X224" s="49"/>
      <c r="Y224" s="45"/>
      <c r="Z224" s="45"/>
      <c r="AA224" s="45"/>
      <c r="AH224" s="13"/>
    </row>
    <row r="225" spans="13:34" s="46" customFormat="1" ht="12.75"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9"/>
      <c r="X225" s="49"/>
      <c r="Y225" s="45"/>
      <c r="Z225" s="45"/>
      <c r="AA225" s="45"/>
      <c r="AH225" s="13"/>
    </row>
    <row r="226" spans="13:34" s="46" customFormat="1" ht="12.75"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9"/>
      <c r="X226" s="49"/>
      <c r="Y226" s="45"/>
      <c r="Z226" s="45"/>
      <c r="AA226" s="45"/>
      <c r="AH226" s="13"/>
    </row>
    <row r="227" spans="13:34" s="46" customFormat="1" ht="12.75"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9"/>
      <c r="X227" s="49"/>
      <c r="Y227" s="45"/>
      <c r="Z227" s="45"/>
      <c r="AA227" s="45"/>
      <c r="AH227" s="13"/>
    </row>
    <row r="228" spans="13:34" s="46" customFormat="1" ht="12.75"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9"/>
      <c r="X228" s="49"/>
      <c r="Y228" s="45"/>
      <c r="Z228" s="45"/>
      <c r="AA228" s="45"/>
      <c r="AH228" s="13"/>
    </row>
    <row r="229" spans="13:34" s="46" customFormat="1" ht="12.75"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9"/>
      <c r="X229" s="49"/>
      <c r="Y229" s="45"/>
      <c r="Z229" s="45"/>
      <c r="AA229" s="45"/>
      <c r="AH229" s="13"/>
    </row>
    <row r="230" spans="13:34" s="46" customFormat="1" ht="12.75"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9"/>
      <c r="X230" s="49"/>
      <c r="Y230" s="45"/>
      <c r="Z230" s="45"/>
      <c r="AA230" s="45"/>
      <c r="AH230" s="13"/>
    </row>
    <row r="231" spans="13:34" s="46" customFormat="1" ht="12.75"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9"/>
      <c r="X231" s="49"/>
      <c r="Y231" s="45"/>
      <c r="Z231" s="45"/>
      <c r="AA231" s="45"/>
      <c r="AH231" s="13"/>
    </row>
    <row r="232" spans="13:34" s="46" customFormat="1" ht="12.75"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9"/>
      <c r="X232" s="49"/>
      <c r="Y232" s="45"/>
      <c r="Z232" s="45"/>
      <c r="AA232" s="45"/>
      <c r="AH232" s="13"/>
    </row>
    <row r="233" spans="13:34" s="46" customFormat="1" ht="12.75"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9"/>
      <c r="X233" s="49"/>
      <c r="Y233" s="45"/>
      <c r="Z233" s="45"/>
      <c r="AA233" s="45"/>
      <c r="AH233" s="13"/>
    </row>
    <row r="234" spans="13:34" s="46" customFormat="1" ht="12.75"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9"/>
      <c r="X234" s="49"/>
      <c r="Y234" s="45"/>
      <c r="Z234" s="45"/>
      <c r="AA234" s="45"/>
      <c r="AH234" s="13"/>
    </row>
    <row r="235" spans="13:34" s="46" customFormat="1" ht="12.75"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9"/>
      <c r="X235" s="49"/>
      <c r="Y235" s="45"/>
      <c r="Z235" s="45"/>
      <c r="AA235" s="45"/>
      <c r="AH235" s="13"/>
    </row>
    <row r="236" spans="13:34" s="46" customFormat="1" ht="12.75"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9"/>
      <c r="X236" s="49"/>
      <c r="Y236" s="45"/>
      <c r="Z236" s="45"/>
      <c r="AA236" s="45"/>
      <c r="AH236" s="13"/>
    </row>
    <row r="237" spans="13:34" s="46" customFormat="1" ht="12.75"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9"/>
      <c r="X237" s="49"/>
      <c r="Y237" s="45"/>
      <c r="Z237" s="45"/>
      <c r="AA237" s="45"/>
      <c r="AH237" s="13"/>
    </row>
    <row r="238" spans="13:34" s="46" customFormat="1" ht="12.75"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9"/>
      <c r="X238" s="49"/>
      <c r="Y238" s="45"/>
      <c r="Z238" s="45"/>
      <c r="AA238" s="45"/>
      <c r="AH238" s="13"/>
    </row>
    <row r="239" spans="13:34" s="46" customFormat="1" ht="12.75"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9"/>
      <c r="X239" s="49"/>
      <c r="Y239" s="45"/>
      <c r="Z239" s="45"/>
      <c r="AA239" s="45"/>
      <c r="AH239" s="13"/>
    </row>
    <row r="240" spans="13:34" s="46" customFormat="1" ht="12.75"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9"/>
      <c r="X240" s="49"/>
      <c r="Y240" s="45"/>
      <c r="Z240" s="45"/>
      <c r="AA240" s="45"/>
      <c r="AH240" s="13"/>
    </row>
    <row r="241" spans="13:34" s="46" customFormat="1" ht="12.75"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9"/>
      <c r="X241" s="49"/>
      <c r="Y241" s="45"/>
      <c r="Z241" s="45"/>
      <c r="AA241" s="45"/>
      <c r="AH241" s="13"/>
    </row>
    <row r="242" spans="13:34" s="46" customFormat="1" ht="12.75"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9"/>
      <c r="X242" s="49"/>
      <c r="Y242" s="45"/>
      <c r="Z242" s="45"/>
      <c r="AA242" s="45"/>
      <c r="AH242" s="13"/>
    </row>
    <row r="243" spans="13:34" s="46" customFormat="1" ht="12.75"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9"/>
      <c r="X243" s="49"/>
      <c r="Y243" s="45"/>
      <c r="Z243" s="45"/>
      <c r="AA243" s="45"/>
      <c r="AH243" s="13"/>
    </row>
    <row r="244" spans="13:34" s="46" customFormat="1" ht="12.75"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9"/>
      <c r="X244" s="49"/>
      <c r="Y244" s="45"/>
      <c r="Z244" s="45"/>
      <c r="AA244" s="45"/>
      <c r="AH244" s="13"/>
    </row>
    <row r="245" spans="13:34" s="46" customFormat="1" ht="12.75"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9"/>
      <c r="X245" s="49"/>
      <c r="Y245" s="45"/>
      <c r="Z245" s="45"/>
      <c r="AA245" s="45"/>
      <c r="AH245" s="13"/>
    </row>
    <row r="246" spans="13:34" s="46" customFormat="1" ht="12.75"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9"/>
      <c r="X246" s="49"/>
      <c r="Y246" s="45"/>
      <c r="Z246" s="45"/>
      <c r="AA246" s="45"/>
      <c r="AH246" s="13"/>
    </row>
    <row r="247" spans="13:34" s="46" customFormat="1" ht="12.75"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9"/>
      <c r="X247" s="49"/>
      <c r="Y247" s="45"/>
      <c r="Z247" s="45"/>
      <c r="AA247" s="45"/>
      <c r="AH247" s="13"/>
    </row>
    <row r="248" spans="13:34" s="46" customFormat="1" ht="12.75"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9"/>
      <c r="X248" s="49"/>
      <c r="Y248" s="45"/>
      <c r="Z248" s="45"/>
      <c r="AA248" s="45"/>
      <c r="AH248" s="13"/>
    </row>
    <row r="249" spans="13:34" s="46" customFormat="1" ht="12.75"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9"/>
      <c r="X249" s="49"/>
      <c r="Y249" s="45"/>
      <c r="Z249" s="45"/>
      <c r="AA249" s="45"/>
      <c r="AH249" s="13"/>
    </row>
    <row r="250" spans="13:34" s="46" customFormat="1" ht="12.75"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9"/>
      <c r="X250" s="49"/>
      <c r="Y250" s="45"/>
      <c r="Z250" s="45"/>
      <c r="AA250" s="45"/>
      <c r="AH250" s="13"/>
    </row>
    <row r="251" spans="13:34" s="46" customFormat="1" ht="12.75"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9"/>
      <c r="X251" s="49"/>
      <c r="Y251" s="45"/>
      <c r="Z251" s="45"/>
      <c r="AA251" s="45"/>
      <c r="AH251" s="13"/>
    </row>
    <row r="252" spans="13:34" s="46" customFormat="1" ht="12.75"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9"/>
      <c r="X252" s="49"/>
      <c r="Y252" s="45"/>
      <c r="Z252" s="45"/>
      <c r="AA252" s="45"/>
      <c r="AH252" s="13"/>
    </row>
    <row r="253" spans="13:34" s="46" customFormat="1" ht="12.75"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9"/>
      <c r="X253" s="49"/>
      <c r="Y253" s="45"/>
      <c r="Z253" s="45"/>
      <c r="AA253" s="45"/>
      <c r="AH253" s="13"/>
    </row>
    <row r="254" spans="13:34" s="46" customFormat="1" ht="12.75"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9"/>
      <c r="X254" s="49"/>
      <c r="Y254" s="45"/>
      <c r="Z254" s="45"/>
      <c r="AA254" s="45"/>
      <c r="AH254" s="13"/>
    </row>
    <row r="255" spans="13:34" s="46" customFormat="1" ht="12.75"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9"/>
      <c r="X255" s="49"/>
      <c r="Y255" s="45"/>
      <c r="Z255" s="45"/>
      <c r="AA255" s="45"/>
      <c r="AH255" s="13"/>
    </row>
    <row r="256" spans="13:34" s="46" customFormat="1" ht="12.75"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9"/>
      <c r="X256" s="49"/>
      <c r="Y256" s="45"/>
      <c r="Z256" s="45"/>
      <c r="AA256" s="45"/>
      <c r="AH256" s="13"/>
    </row>
    <row r="257" spans="13:34" s="46" customFormat="1" ht="12.75"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9"/>
      <c r="X257" s="49"/>
      <c r="Y257" s="45"/>
      <c r="Z257" s="45"/>
      <c r="AA257" s="45"/>
      <c r="AH257" s="13"/>
    </row>
    <row r="258" spans="13:34" s="46" customFormat="1" ht="12.75"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9"/>
      <c r="X258" s="49"/>
      <c r="Y258" s="45"/>
      <c r="Z258" s="45"/>
      <c r="AA258" s="45"/>
      <c r="AH258" s="13"/>
    </row>
    <row r="259" spans="13:34" s="46" customFormat="1" ht="12.75"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9"/>
      <c r="X259" s="49"/>
      <c r="Y259" s="45"/>
      <c r="Z259" s="45"/>
      <c r="AA259" s="45"/>
      <c r="AH259" s="13"/>
    </row>
    <row r="260" spans="13:34" s="46" customFormat="1" ht="12.75"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9"/>
      <c r="X260" s="49"/>
      <c r="Y260" s="45"/>
      <c r="Z260" s="45"/>
      <c r="AA260" s="45"/>
      <c r="AH260" s="13"/>
    </row>
    <row r="261" spans="13:34" s="46" customFormat="1" ht="12.75"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9"/>
      <c r="X261" s="49"/>
      <c r="Y261" s="45"/>
      <c r="Z261" s="45"/>
      <c r="AA261" s="45"/>
      <c r="AH261" s="13"/>
    </row>
    <row r="262" spans="13:34" s="46" customFormat="1" ht="12.75"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9"/>
      <c r="X262" s="49"/>
      <c r="Y262" s="45"/>
      <c r="Z262" s="45"/>
      <c r="AA262" s="45"/>
      <c r="AH262" s="13"/>
    </row>
    <row r="263" spans="13:34" s="46" customFormat="1" ht="12.75"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9"/>
      <c r="X263" s="49"/>
      <c r="Y263" s="45"/>
      <c r="Z263" s="45"/>
      <c r="AA263" s="45"/>
      <c r="AH263" s="13"/>
    </row>
    <row r="264" spans="13:34" s="46" customFormat="1" ht="12.75"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9"/>
      <c r="X264" s="49"/>
      <c r="Y264" s="45"/>
      <c r="Z264" s="45"/>
      <c r="AA264" s="45"/>
      <c r="AH264" s="13"/>
    </row>
    <row r="265" spans="13:34" s="46" customFormat="1" ht="12.75"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9"/>
      <c r="X265" s="49"/>
      <c r="Y265" s="45"/>
      <c r="Z265" s="45"/>
      <c r="AA265" s="45"/>
      <c r="AH265" s="13"/>
    </row>
    <row r="266" spans="13:34" s="46" customFormat="1" ht="12.75"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9"/>
      <c r="X266" s="49"/>
      <c r="Y266" s="45"/>
      <c r="Z266" s="45"/>
      <c r="AA266" s="45"/>
      <c r="AH266" s="13"/>
    </row>
    <row r="267" spans="13:34" s="46" customFormat="1" ht="12.75"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9"/>
      <c r="X267" s="49"/>
      <c r="Y267" s="45"/>
      <c r="Z267" s="45"/>
      <c r="AA267" s="45"/>
      <c r="AH267" s="13"/>
    </row>
    <row r="268" spans="13:34" s="46" customFormat="1" ht="12.75"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9"/>
      <c r="X268" s="49"/>
      <c r="Y268" s="45"/>
      <c r="Z268" s="45"/>
      <c r="AA268" s="45"/>
      <c r="AH268" s="13"/>
    </row>
    <row r="269" spans="13:34" s="46" customFormat="1" ht="12.75"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9"/>
      <c r="X269" s="49"/>
      <c r="Y269" s="45"/>
      <c r="Z269" s="45"/>
      <c r="AA269" s="45"/>
      <c r="AH269" s="13"/>
    </row>
    <row r="270" spans="13:34" s="46" customFormat="1" ht="12.75"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9"/>
      <c r="X270" s="49"/>
      <c r="Y270" s="45"/>
      <c r="Z270" s="45"/>
      <c r="AA270" s="45"/>
      <c r="AH270" s="13"/>
    </row>
    <row r="271" spans="13:34" s="46" customFormat="1" ht="12.75"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9"/>
      <c r="X271" s="49"/>
      <c r="Y271" s="45"/>
      <c r="Z271" s="45"/>
      <c r="AA271" s="45"/>
      <c r="AH271" s="13"/>
    </row>
    <row r="272" spans="13:34" s="46" customFormat="1" ht="12.75"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9"/>
      <c r="X272" s="49"/>
      <c r="Y272" s="45"/>
      <c r="Z272" s="45"/>
      <c r="AA272" s="45"/>
      <c r="AH272" s="13"/>
    </row>
    <row r="273" spans="13:34" s="46" customFormat="1" ht="12.75"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9"/>
      <c r="X273" s="49"/>
      <c r="Y273" s="45"/>
      <c r="Z273" s="45"/>
      <c r="AA273" s="45"/>
      <c r="AH273" s="13"/>
    </row>
    <row r="274" spans="13:34" s="46" customFormat="1" ht="12.75"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9"/>
      <c r="X274" s="49"/>
      <c r="Y274" s="45"/>
      <c r="Z274" s="45"/>
      <c r="AA274" s="45"/>
      <c r="AH274" s="13"/>
    </row>
    <row r="275" spans="13:34" s="46" customFormat="1" ht="12.75"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9"/>
      <c r="X275" s="49"/>
      <c r="Y275" s="45"/>
      <c r="Z275" s="45"/>
      <c r="AA275" s="45"/>
      <c r="AH275" s="13"/>
    </row>
    <row r="276" spans="13:34" s="46" customFormat="1" ht="12.75"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9"/>
      <c r="X276" s="49"/>
      <c r="Y276" s="45"/>
      <c r="Z276" s="45"/>
      <c r="AA276" s="45"/>
      <c r="AH276" s="13"/>
    </row>
    <row r="277" spans="13:34" s="46" customFormat="1" ht="12.75"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9"/>
      <c r="X277" s="49"/>
      <c r="Y277" s="45"/>
      <c r="Z277" s="45"/>
      <c r="AA277" s="45"/>
      <c r="AH277" s="13"/>
    </row>
    <row r="278" spans="13:34" s="46" customFormat="1" ht="12.75"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9"/>
      <c r="X278" s="49"/>
      <c r="Y278" s="45"/>
      <c r="Z278" s="45"/>
      <c r="AA278" s="45"/>
      <c r="AH278" s="13"/>
    </row>
    <row r="279" spans="13:34" s="46" customFormat="1" ht="12.75"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9"/>
      <c r="X279" s="49"/>
      <c r="Y279" s="45"/>
      <c r="Z279" s="45"/>
      <c r="AA279" s="45"/>
      <c r="AH279" s="13"/>
    </row>
    <row r="280" spans="13:34" s="46" customFormat="1" ht="12.75"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9"/>
      <c r="X280" s="49"/>
      <c r="Y280" s="45"/>
      <c r="Z280" s="45"/>
      <c r="AA280" s="45"/>
      <c r="AH280" s="13"/>
    </row>
    <row r="281" spans="13:34" s="46" customFormat="1" ht="12.75"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9"/>
      <c r="X281" s="49"/>
      <c r="Y281" s="45"/>
      <c r="Z281" s="45"/>
      <c r="AA281" s="45"/>
      <c r="AH281" s="13"/>
    </row>
    <row r="282" spans="13:34" s="46" customFormat="1" ht="12.75"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9"/>
      <c r="X282" s="49"/>
      <c r="Y282" s="45"/>
      <c r="Z282" s="45"/>
      <c r="AA282" s="45"/>
      <c r="AH282" s="13"/>
    </row>
    <row r="283" spans="13:34" s="46" customFormat="1" ht="12.75"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9"/>
      <c r="X283" s="49"/>
      <c r="Y283" s="45"/>
      <c r="Z283" s="45"/>
      <c r="AA283" s="45"/>
      <c r="AH283" s="13"/>
    </row>
    <row r="284" spans="13:34" s="46" customFormat="1" ht="12.75"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9"/>
      <c r="X284" s="49"/>
      <c r="Y284" s="45"/>
      <c r="Z284" s="45"/>
      <c r="AA284" s="45"/>
      <c r="AH284" s="13"/>
    </row>
    <row r="285" spans="13:34" s="46" customFormat="1" ht="12.75"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9"/>
      <c r="X285" s="49"/>
      <c r="Y285" s="45"/>
      <c r="Z285" s="45"/>
      <c r="AA285" s="45"/>
      <c r="AH285" s="13"/>
    </row>
    <row r="286" spans="13:34" s="46" customFormat="1" ht="12.75"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9"/>
      <c r="X286" s="49"/>
      <c r="Y286" s="45"/>
      <c r="Z286" s="45"/>
      <c r="AA286" s="45"/>
      <c r="AH286" s="13"/>
    </row>
    <row r="287" spans="13:34" s="46" customFormat="1" ht="12.75"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9"/>
      <c r="X287" s="49"/>
      <c r="Y287" s="45"/>
      <c r="Z287" s="45"/>
      <c r="AA287" s="45"/>
      <c r="AH287" s="13"/>
    </row>
    <row r="288" spans="13:34" s="46" customFormat="1" ht="12.75"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9"/>
      <c r="X288" s="49"/>
      <c r="Y288" s="45"/>
      <c r="Z288" s="45"/>
      <c r="AA288" s="45"/>
      <c r="AH288" s="13"/>
    </row>
  </sheetData>
  <mergeCells count="2">
    <mergeCell ref="C4:F4"/>
    <mergeCell ref="G4:P4"/>
  </mergeCells>
  <printOptions/>
  <pageMargins left="1.1811023622047245" right="0.4330708661417323" top="0.6299212598425197" bottom="0.6692913385826772" header="0.5118110236220472" footer="0.3937007874015748"/>
  <pageSetup fitToHeight="0" horizontalDpi="300" verticalDpi="300" orientation="landscape" pageOrder="overThenDown" paperSize="9" scale="45" r:id="rId2"/>
  <rowBreaks count="2" manualBreakCount="2">
    <brk id="19" max="28" man="1"/>
    <brk id="73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Kovalev_MI</dc:creator>
  <cp:keywords/>
  <dc:description/>
  <cp:lastModifiedBy>User</cp:lastModifiedBy>
  <cp:lastPrinted>2007-12-04T07:55:21Z</cp:lastPrinted>
  <dcterms:created xsi:type="dcterms:W3CDTF">2004-07-01T09:52:00Z</dcterms:created>
  <dcterms:modified xsi:type="dcterms:W3CDTF">2008-02-21T08:30:45Z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