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885" windowWidth="28860" windowHeight="552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'!$A$1:$Q$75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R67" i="1" l="1"/>
  <c r="K67" i="1"/>
  <c r="Q66" i="1"/>
  <c r="Q54" i="1" l="1"/>
  <c r="Q63" i="1" l="1"/>
  <c r="Q60" i="1"/>
  <c r="Q58" i="1"/>
  <c r="Q59" i="1"/>
  <c r="Q56" i="1"/>
  <c r="Q55" i="1"/>
  <c r="Q49" i="1" l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K25" i="1"/>
  <c r="Q46" i="1"/>
  <c r="Q67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E38" i="4"/>
  <c r="E49" i="4" s="1"/>
  <c r="F38" i="4"/>
  <c r="F49" i="4" s="1"/>
  <c r="G38" i="4"/>
  <c r="G49" i="4" s="1"/>
  <c r="H38" i="4"/>
  <c r="H49" i="4" s="1"/>
  <c r="I38" i="4"/>
  <c r="I39" i="4" s="1"/>
  <c r="J38" i="4"/>
  <c r="J39" i="4" s="1"/>
  <c r="K38" i="4"/>
  <c r="K39" i="4" s="1"/>
  <c r="L38" i="4"/>
  <c r="L39" i="4" s="1"/>
  <c r="M38" i="4"/>
  <c r="M39" i="4" s="1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G39" i="4" l="1"/>
  <c r="D72" i="4"/>
  <c r="P71" i="4"/>
  <c r="P38" i="4"/>
  <c r="D39" i="4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8" i="4"/>
  <c r="P59" i="4"/>
  <c r="P68" i="4"/>
  <c r="P72" i="4" l="1"/>
  <c r="P30" i="4"/>
  <c r="D6" i="4" s="1"/>
  <c r="D10" i="4" s="1"/>
  <c r="P49" i="4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<sst xmlns="http://schemas.openxmlformats.org/spreadsheetml/2006/main" count="1324" uniqueCount="439">
  <si>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</si>
  <si>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</si>
  <si>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</si>
  <si>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</si>
  <si>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</si>
  <si>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</si>
  <si>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</si>
  <si>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</si>
  <si>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</si>
  <si>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</si>
  <si>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</si>
  <si>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</si>
  <si>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</si>
  <si>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</si>
  <si>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</si>
  <si>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</si>
  <si>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</si>
  <si>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</si>
  <si>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</si>
  <si>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</si>
  <si>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</si>
  <si>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</si>
  <si>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</si>
  <si>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</si>
  <si>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</si>
  <si>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</si>
  <si>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</si>
  <si>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</si>
  <si>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</si>
  <si>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</si>
  <si>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</si>
  <si>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</si>
  <si>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</si>
  <si>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</si>
  <si>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</si>
  <si>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</si>
  <si>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</si>
  <si>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</si>
  <si>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</si>
  <si>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</si>
  <si>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</si>
  <si>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</si>
  <si>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</si>
  <si>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</si>
  <si>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</si>
  <si>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</si>
  <si>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</si>
  <si>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</si>
  <si>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</si>
  <si>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</si>
  <si>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</si>
  <si>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</si>
  <si>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</si>
  <si>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</si>
  <si>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</si>
  <si>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</si>
  <si>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</si>
  <si>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</si>
  <si>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</si>
  <si>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</si>
  <si>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</si>
  <si>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</si>
  <si>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</si>
  <si>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</si>
  <si>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</si>
  <si>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</si>
  <si>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</si>
  <si>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</si>
  <si>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</si>
  <si>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</si>
  <si>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</si>
  <si>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</si>
  <si>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</si>
  <si>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</si>
  <si>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</si>
  <si>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</si>
  <si>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</si>
  <si>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</si>
  <si>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</si>
  <si>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</si>
  <si>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</si>
  <si>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</si>
  <si>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</si>
  <si>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</si>
  <si>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</si>
  <si>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</si>
  <si>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</si>
  <si>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</si>
  <si>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</si>
  <si>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</si>
  <si>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</si>
  <si>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</si>
  <si>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</si>
  <si>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</si>
  <si>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</si>
  <si>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</si>
  <si>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</si>
  <si>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</si>
  <si>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</si>
  <si>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</si>
  <si>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</si>
  <si>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</si>
  <si>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</si>
  <si>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</si>
  <si>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</si>
  <si>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</si>
  <si>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</si>
  <si>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</si>
  <si>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</si>
  <si>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</si>
  <si>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</si>
  <si>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</si>
  <si>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</si>
  <si>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</si>
  <si>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</si>
  <si>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</si>
  <si>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</si>
  <si>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</si>
  <si>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</si>
  <si>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</si>
  <si>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</si>
  <si>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</si>
  <si>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</si>
  <si>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</si>
  <si>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</si>
  <si>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</si>
  <si>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</si>
  <si>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</si>
  <si>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</si>
  <si>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</si>
  <si>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</si>
  <si>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</si>
  <si>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</si>
  <si>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</si>
  <si>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</si>
  <si>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</si>
  <si>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</si>
  <si>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</si>
  <si>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</si>
  <si>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</si>
  <si>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</si>
  <si>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</si>
  <si>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</si>
  <si>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</si>
  <si>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</si>
  <si>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</si>
  <si>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</si>
  <si>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</si>
  <si>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</si>
  <si>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</si>
  <si>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</si>
  <si>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</si>
  <si>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</si>
  <si>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</si>
  <si>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</si>
  <si>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</si>
  <si>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</si>
  <si>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</si>
  <si>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</si>
  <si>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</si>
  <si>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</si>
  <si>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</si>
  <si>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</si>
  <si>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</si>
  <si>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</si>
  <si>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</si>
  <si>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</si>
  <si>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</si>
  <si>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</si>
  <si>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</si>
  <si>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</si>
  <si>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</si>
  <si>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</si>
  <si>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</si>
  <si>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</si>
  <si>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</si>
  <si>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</si>
  <si>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</si>
  <si>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</si>
  <si>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</si>
  <si>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</si>
  <si>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</si>
  <si>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</si>
  <si>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</si>
  <si>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</si>
  <si>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</si>
  <si>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</si>
  <si>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</si>
  <si>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</si>
  <si>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</si>
  <si>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</si>
  <si>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</si>
  <si>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</si>
  <si>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</si>
  <si>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</si>
  <si>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</si>
  <si>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</si>
  <si>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</si>
  <si>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</si>
  <si>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</si>
  <si>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</si>
  <si>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</si>
  <si>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</si>
  <si>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</si>
  <si>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</si>
  <si>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</si>
  <si>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</si>
  <si>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</si>
  <si>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</si>
  <si>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</si>
  <si>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</si>
  <si>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</si>
  <si>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</si>
  <si>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</si>
  <si>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</si>
  <si>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</si>
  <si>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</si>
  <si>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</si>
  <si>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</si>
  <si>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</si>
  <si>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</si>
  <si>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</si>
  <si>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</si>
  <si>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</si>
  <si>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</si>
  <si>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</si>
  <si>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</si>
  <si>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</si>
  <si>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</si>
  <si>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</si>
  <si>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</si>
  <si>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</si>
  <si>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</si>
  <si>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</si>
  <si>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</si>
  <si>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</si>
  <si>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</si>
  <si>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</si>
  <si>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</si>
  <si>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</si>
  <si>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</si>
  <si>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</si>
  <si>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</si>
  <si>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</si>
  <si>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</si>
  <si>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</si>
  <si>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</si>
  <si>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</si>
  <si>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</si>
  <si>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</si>
  <si>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</si>
  <si>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</si>
  <si>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</si>
  <si>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</si>
  <si>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</si>
  <si>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</si>
  <si>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</si>
  <si>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</si>
  <si>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</si>
  <si>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</si>
  <si>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</si>
  <si>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</si>
  <si>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</si>
  <si>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</si>
  <si>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</si>
  <si>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</si>
  <si>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</si>
  <si>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</si>
  <si>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</si>
  <si>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</si>
  <si>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</si>
  <si>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</si>
  <si>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</si>
  <si>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</si>
  <si>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</si>
  <si>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</si>
  <si>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</si>
  <si>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</si>
  <si>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</si>
  <si>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</si>
  <si>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</si>
  <si>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</si>
  <si>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</si>
  <si>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</si>
  <si>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</si>
  <si>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</si>
  <si>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</si>
  <si>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</si>
  <si>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</si>
  <si>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</si>
  <si>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</si>
  <si>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</si>
  <si>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</si>
  <si>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</si>
  <si>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</si>
  <si>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</si>
  <si>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</si>
  <si>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</si>
  <si>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</si>
  <si>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</si>
  <si>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</si>
  <si>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</si>
  <si>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</si>
  <si>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</si>
  <si>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</si>
  <si>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</si>
  <si>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</si>
  <si>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</si>
  <si>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</si>
  <si>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</si>
  <si>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</si>
  <si>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</si>
  <si>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</si>
  <si>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</si>
  <si>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</si>
  <si>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</si>
  <si>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</si>
  <si>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</si>
  <si>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</si>
  <si>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</si>
  <si>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</si>
  <si>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</si>
  <si>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</si>
  <si>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</si>
  <si>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</si>
  <si>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</si>
  <si>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</si>
  <si>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</si>
  <si>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</si>
  <si>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</si>
  <si>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</si>
  <si>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</si>
  <si>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</si>
  <si>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</si>
  <si>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</si>
  <si>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</si>
  <si>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</si>
  <si>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</si>
  <si>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</si>
  <si>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</si>
  <si>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</si>
  <si>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</si>
  <si>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</si>
  <si>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</si>
  <si>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</si>
  <si>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</si>
  <si>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</si>
  <si>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</si>
  <si>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</si>
  <si>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</si>
  <si>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</si>
  <si>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</si>
  <si>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</si>
  <si>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</si>
  <si>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</si>
  <si>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</si>
  <si>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</si>
  <si>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</si>
  <si>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</si>
  <si>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</si>
  <si>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</si>
  <si>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</si>
  <si>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</si>
  <si>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</si>
  <si>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>февраль 2016 г.-февраль 2019 г.</t>
  </si>
  <si>
    <t>март  - декабрь   2016 г.</t>
  </si>
  <si>
    <t xml:space="preserve"> март - декабрь   2016 г.</t>
  </si>
  <si>
    <t>апрель 2016 г.-                        март 2017 г.</t>
  </si>
  <si>
    <t>46.49.33
 </t>
  </si>
  <si>
    <t>апрель 2016 г.-                              март 2017 г.</t>
  </si>
  <si>
    <t>Комплексная уборка помещений и территории офисов Общества</t>
  </si>
  <si>
    <t>Оказание услуг по уборке помещений и прилегающей территорий Общества</t>
  </si>
  <si>
    <t>апрель-май 2016 г.</t>
  </si>
  <si>
    <t>апрель 2016 г.</t>
  </si>
  <si>
    <t>Внедорожник, 5-ти местный</t>
  </si>
  <si>
    <t xml:space="preserve">март 2016 г.      </t>
  </si>
  <si>
    <t>82.91.12</t>
  </si>
  <si>
    <t>64.19</t>
  </si>
  <si>
    <t>81.2</t>
  </si>
  <si>
    <t>32.99</t>
  </si>
  <si>
    <t xml:space="preserve">Поставка лицензий по биллинговым системам по физическим и юридическим лицам </t>
  </si>
  <si>
    <t>58.29</t>
  </si>
  <si>
    <t>58.29.29.000</t>
  </si>
  <si>
    <t xml:space="preserve"> декабрь 2022 г.</t>
  </si>
  <si>
    <t xml:space="preserve"> 29.10.23</t>
  </si>
  <si>
    <t>45.1</t>
  </si>
  <si>
    <t>май 2016 г.-                        апрель 2017 г.</t>
  </si>
  <si>
    <t>Изготовление, установка, техническое обслуживание средств наглядного информирования для жителей МКД</t>
  </si>
  <si>
    <t>17.12.14.119</t>
  </si>
  <si>
    <t xml:space="preserve">32.99.7
</t>
  </si>
  <si>
    <t>32.99.53</t>
  </si>
  <si>
    <t xml:space="preserve">17.12.1
</t>
  </si>
  <si>
    <t>май 2016 г.</t>
  </si>
  <si>
    <t>Оказание услуг по аренде автотранспортных средств с экипажем для обслуживания подразделений ПАО "ТНС энерго Марий Эл"</t>
  </si>
  <si>
    <t xml:space="preserve">Аренда автотраспортных средств для Горномарийского отделения ПАО "ТНС энерго Марий Эл"
</t>
  </si>
  <si>
    <t>июнь 2016 г.</t>
  </si>
  <si>
    <t>июль 2016 г. -           июнь 2017 г.</t>
  </si>
  <si>
    <t xml:space="preserve">Аренда автотраспортных средств для Сернурского отделения     ПАО "ТНС энерго Марий Эл"
</t>
  </si>
  <si>
    <t>август 2016 г.</t>
  </si>
  <si>
    <t>сентябрь 2016 г.-                        август 2017 г.</t>
  </si>
  <si>
    <t xml:space="preserve"> сентябрь 2016 г.-                                      август 2017 г.</t>
  </si>
  <si>
    <t>ноябрь 2016 г.</t>
  </si>
  <si>
    <t>январь-декабрь    2017 г.</t>
  </si>
  <si>
    <t>май  2016 г.</t>
  </si>
  <si>
    <t>июнь-июль 2016 г.</t>
  </si>
  <si>
    <t>Ремонт спортзала</t>
  </si>
  <si>
    <t>г.Волжск, Республика Марий Эл</t>
  </si>
  <si>
    <t>январь - декабрь 2016 г.</t>
  </si>
  <si>
    <t>47.30.10.000</t>
  </si>
  <si>
    <t>47.30.11</t>
  </si>
  <si>
    <t>62.01</t>
  </si>
  <si>
    <t>62.01.11</t>
  </si>
  <si>
    <t>Легковой автомобиль (класс Е)</t>
  </si>
  <si>
    <t>43.3</t>
  </si>
  <si>
    <t>80.10.12.000</t>
  </si>
  <si>
    <t>80.10</t>
  </si>
  <si>
    <t xml:space="preserve">Лимит 100 млн. руб., 
Ставка по кредиту - до 14,5%, 
Без дополнительных комиссий, без залога, с правом досрочного погашения </t>
  </si>
  <si>
    <t>май 2016 г.-                            май 2017 г.</t>
  </si>
  <si>
    <t xml:space="preserve">Лимит 300 млн. руб., 
Ставка по кредиту - до 15%, 
Без дополнительных комиссий, без залога, с правом досрочного погашения </t>
  </si>
  <si>
    <t>июнь 2016 г.-                            май 2018 г.</t>
  </si>
  <si>
    <t>май-июнь 2016 г.</t>
  </si>
  <si>
    <t>Компьютерное оборудование</t>
  </si>
  <si>
    <t xml:space="preserve">Бумага:  6850 пачек – формат А4                         </t>
  </si>
  <si>
    <t>Охрана объектов                         Общества в г. Йошкар-Ола</t>
  </si>
  <si>
    <t>Охрана объектов                         Общества в районных центрах</t>
  </si>
  <si>
    <t>Поставка топлива для автомобилей</t>
  </si>
  <si>
    <t xml:space="preserve">Поставка бензина и дизтоплива           </t>
  </si>
  <si>
    <t>Оказание услуг по ремонту помещения 
Волжского отделения 
ПАО "ТНС энерго Марий Эл"</t>
  </si>
  <si>
    <t>43.21</t>
  </si>
  <si>
    <t>43.21.10.290</t>
  </si>
  <si>
    <t xml:space="preserve">Работы по вводу в эксплуатацию приборов учета электроэнергии </t>
  </si>
  <si>
    <t xml:space="preserve">   июль 2016 г. -  июль 2017 г.</t>
  </si>
  <si>
    <t xml:space="preserve">   июль 2016 г. -      июль 2017 г.</t>
  </si>
  <si>
    <t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ПАО "ТНС энерго Марий Эл"</t>
  </si>
  <si>
    <t>63.9</t>
  </si>
  <si>
    <t xml:space="preserve">Услуги по введению приостановления и возобновления режима 
потребления электрической энергии  
</t>
  </si>
  <si>
    <t xml:space="preserve">июль 2016 г.-                               июль 2017 г.            </t>
  </si>
  <si>
    <t xml:space="preserve">протокол № 6/4    от   21.06.2016 г. </t>
  </si>
  <si>
    <t xml:space="preserve">протокол №210-с/16 от 27.06.2016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</si>
</sst>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2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10" fontId="4" fillId="0" borderId="0" xfId="0" applyNumberFormat="1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vertical="center" wrapText="1"/>
    </xf>
    <xf numFmtId="0" fontId="5" fillId="56" borderId="2" xfId="0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center" vertical="center"/>
    </xf>
    <xf numFmtId="0" fontId="5" fillId="56" borderId="2" xfId="0" applyFont="1" applyFill="1" applyBorder="1" applyAlignment="1">
      <alignment horizontal="center" vertical="center" wrapText="1"/>
    </xf>
    <xf numFmtId="3" fontId="5" fillId="56" borderId="2" xfId="0" applyNumberFormat="1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/>
    </xf>
    <xf numFmtId="0" fontId="6" fillId="56" borderId="2" xfId="0" applyFont="1" applyFill="1" applyBorder="1" applyAlignment="1">
      <alignment horizontal="left" wrapText="1"/>
    </xf>
    <xf numFmtId="0" fontId="6" fillId="56" borderId="2" xfId="0" applyFont="1" applyFill="1" applyBorder="1" applyAlignment="1">
      <alignment horizontal="center" wrapText="1"/>
    </xf>
    <xf numFmtId="0" fontId="6" fillId="56" borderId="2" xfId="0" applyFont="1" applyFill="1" applyBorder="1" applyAlignment="1">
      <alignment horizontal="left" vertical="center" wrapText="1"/>
    </xf>
    <xf numFmtId="0" fontId="6" fillId="56" borderId="2" xfId="0" applyFont="1" applyFill="1" applyBorder="1" applyAlignment="1">
      <alignment horizontal="center" vertical="center"/>
    </xf>
    <xf numFmtId="3" fontId="6" fillId="56" borderId="2" xfId="0" applyNumberFormat="1" applyFont="1" applyFill="1" applyBorder="1" applyAlignment="1">
      <alignment horizontal="center" vertical="center" wrapText="1"/>
    </xf>
    <xf numFmtId="0" fontId="15" fillId="56" borderId="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70" t="s">
        <v>0</v>
      </c>
      <c r="B1" s="271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71" t="s">
        <v>2</v>
      </c>
      <c r="B2" s="271"/>
      <c r="C2" s="271"/>
      <c r="D2" s="271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69" t="s">
        <v>147</v>
      </c>
      <c r="B3" s="269"/>
      <c r="C3" s="269"/>
      <c r="D3" s="269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72" t="s">
        <v>129</v>
      </c>
      <c r="B5" s="272"/>
      <c r="C5" s="272"/>
      <c r="D5" s="272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72"/>
      <c r="B6" s="272"/>
      <c r="C6" s="272"/>
      <c r="D6" s="272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69" t="s">
        <v>76</v>
      </c>
      <c r="B9" s="269"/>
      <c r="C9" s="269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73" t="s">
        <v>149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74" t="s">
        <v>5</v>
      </c>
      <c r="B19" s="274" t="s">
        <v>6</v>
      </c>
      <c r="C19" s="274" t="s">
        <v>7</v>
      </c>
      <c r="D19" s="274" t="s">
        <v>8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 t="s">
        <v>120</v>
      </c>
      <c r="O19" s="274" t="s">
        <v>9</v>
      </c>
      <c r="P19" s="21"/>
      <c r="Q19" s="20"/>
    </row>
    <row r="20" spans="1:17" ht="29.25" customHeight="1">
      <c r="A20" s="274"/>
      <c r="B20" s="274"/>
      <c r="C20" s="274"/>
      <c r="D20" s="275" t="s">
        <v>10</v>
      </c>
      <c r="E20" s="275" t="s">
        <v>11</v>
      </c>
      <c r="F20" s="275" t="s">
        <v>12</v>
      </c>
      <c r="G20" s="276"/>
      <c r="H20" s="275" t="s">
        <v>13</v>
      </c>
      <c r="I20" s="275" t="s">
        <v>14</v>
      </c>
      <c r="J20" s="275"/>
      <c r="K20" s="282" t="s">
        <v>15</v>
      </c>
      <c r="L20" s="275" t="s">
        <v>16</v>
      </c>
      <c r="M20" s="275"/>
      <c r="N20" s="274"/>
      <c r="O20" s="274"/>
      <c r="P20" s="21"/>
      <c r="Q20" s="20"/>
    </row>
    <row r="21" spans="1:17" ht="24.75" customHeight="1">
      <c r="A21" s="274"/>
      <c r="B21" s="274"/>
      <c r="C21" s="274"/>
      <c r="D21" s="275"/>
      <c r="E21" s="275"/>
      <c r="F21" s="276"/>
      <c r="G21" s="276"/>
      <c r="H21" s="275"/>
      <c r="I21" s="275"/>
      <c r="J21" s="275"/>
      <c r="K21" s="282"/>
      <c r="L21" s="275" t="s">
        <v>17</v>
      </c>
      <c r="M21" s="275" t="s">
        <v>18</v>
      </c>
      <c r="N21" s="274"/>
      <c r="O21" s="274"/>
      <c r="P21" s="21"/>
      <c r="Q21" s="20"/>
    </row>
    <row r="22" spans="1:17" ht="57.75" customHeight="1">
      <c r="A22" s="274"/>
      <c r="B22" s="274"/>
      <c r="C22" s="274"/>
      <c r="D22" s="275"/>
      <c r="E22" s="275"/>
      <c r="F22" s="91" t="s">
        <v>19</v>
      </c>
      <c r="G22" s="91" t="s">
        <v>20</v>
      </c>
      <c r="H22" s="275"/>
      <c r="I22" s="91" t="s">
        <v>21</v>
      </c>
      <c r="J22" s="91" t="s">
        <v>20</v>
      </c>
      <c r="K22" s="282"/>
      <c r="L22" s="275"/>
      <c r="M22" s="275"/>
      <c r="N22" s="274"/>
      <c r="O22" s="274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77" t="s">
        <v>240</v>
      </c>
      <c r="B84" s="278"/>
      <c r="C84" s="278"/>
      <c r="D84" s="279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80" t="s">
        <v>137</v>
      </c>
      <c r="B91" s="280"/>
      <c r="C91" s="280"/>
      <c r="D91" s="280"/>
      <c r="E91" s="280"/>
      <c r="F91" s="79"/>
      <c r="G91" s="79"/>
      <c r="H91" s="79"/>
      <c r="I91" s="79"/>
      <c r="K91" s="30"/>
      <c r="P91" s="24"/>
      <c r="Q91" s="24"/>
    </row>
    <row r="92" spans="1:17" ht="17.25" customHeight="1">
      <c r="A92" s="280" t="s">
        <v>138</v>
      </c>
      <c r="B92" s="280"/>
      <c r="C92" s="280"/>
      <c r="D92" s="280"/>
      <c r="E92" s="280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81"/>
      <c r="G93" s="281"/>
      <c r="H93" s="281"/>
      <c r="I93" s="281"/>
      <c r="J93" s="281"/>
      <c r="K93" s="281"/>
      <c r="L93" s="281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77"/>
  <sheetViews>
    <sheetView tabSelected="1" topLeftCell="A62" zoomScale="120" zoomScaleNormal="120" zoomScaleSheetLayoutView="100" workbookViewId="0">
      <selection activeCell="C66" sqref="C66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6.285156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70" t="s">
        <v>0</v>
      </c>
      <c r="B1" s="270"/>
      <c r="C1" s="52"/>
      <c r="D1" s="218"/>
      <c r="E1" s="53"/>
      <c r="F1" s="53"/>
      <c r="G1" s="54"/>
      <c r="H1" s="55"/>
      <c r="I1" s="55"/>
      <c r="J1" s="53"/>
      <c r="L1" s="57"/>
      <c r="N1" s="57" t="s">
        <v>1</v>
      </c>
      <c r="P1" s="14"/>
    </row>
    <row r="2" spans="1:17" ht="15.75" customHeight="1">
      <c r="A2" s="271" t="s">
        <v>311</v>
      </c>
      <c r="B2" s="271"/>
      <c r="C2" s="271"/>
      <c r="D2" s="271"/>
      <c r="E2" s="53"/>
      <c r="F2" s="53"/>
      <c r="G2" s="54"/>
      <c r="H2" s="55"/>
      <c r="I2" s="55"/>
      <c r="J2" s="53"/>
      <c r="L2" s="59"/>
      <c r="N2" s="59" t="s">
        <v>312</v>
      </c>
      <c r="P2" s="13"/>
    </row>
    <row r="3" spans="1:17" ht="15.75" customHeight="1">
      <c r="A3" s="284" t="s">
        <v>438</v>
      </c>
      <c r="B3" s="284"/>
      <c r="C3" s="284"/>
      <c r="D3" s="284"/>
      <c r="E3" s="53"/>
      <c r="F3" s="53"/>
      <c r="G3" s="54"/>
      <c r="H3" s="55"/>
      <c r="I3" s="55"/>
      <c r="J3" s="53"/>
      <c r="L3" s="59"/>
      <c r="N3" s="227" t="s">
        <v>437</v>
      </c>
      <c r="O3" s="228"/>
      <c r="P3" s="229"/>
    </row>
    <row r="4" spans="1:17" ht="15.75" customHeight="1">
      <c r="A4" s="221" t="s">
        <v>3</v>
      </c>
      <c r="B4" s="218"/>
      <c r="C4" s="218"/>
      <c r="D4" s="218"/>
      <c r="E4" s="53"/>
      <c r="F4" s="53"/>
      <c r="G4" s="54"/>
      <c r="H4" s="55"/>
      <c r="I4" s="55"/>
      <c r="J4" s="53"/>
      <c r="L4" s="59"/>
      <c r="N4" s="61" t="s">
        <v>4</v>
      </c>
      <c r="P4" s="13"/>
    </row>
    <row r="5" spans="1:17" ht="15.75" customHeight="1">
      <c r="A5" s="272" t="s">
        <v>129</v>
      </c>
      <c r="B5" s="272"/>
      <c r="C5" s="272"/>
      <c r="D5" s="272"/>
      <c r="E5" s="53"/>
      <c r="F5" s="53"/>
      <c r="G5" s="54"/>
      <c r="H5" s="55"/>
      <c r="I5" s="55"/>
      <c r="J5" s="53"/>
      <c r="L5" s="59"/>
      <c r="N5" s="62" t="s">
        <v>130</v>
      </c>
      <c r="P5" s="13"/>
    </row>
    <row r="6" spans="1:17" ht="15.75" customHeight="1">
      <c r="A6" s="272"/>
      <c r="B6" s="272"/>
      <c r="C6" s="272"/>
      <c r="D6" s="272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</row>
    <row r="7" spans="1:17" ht="15" customHeight="1">
      <c r="A7" s="35"/>
      <c r="B7" s="35"/>
      <c r="C7" s="35"/>
      <c r="D7" s="35"/>
      <c r="E7" s="53"/>
      <c r="F7" s="53"/>
      <c r="G7" s="53"/>
      <c r="H7" s="53"/>
      <c r="I7" s="53"/>
      <c r="J7" s="53"/>
      <c r="K7" s="35"/>
      <c r="L7" s="35"/>
      <c r="M7" s="35"/>
      <c r="N7" s="35"/>
      <c r="O7" s="35"/>
      <c r="P7" s="63"/>
    </row>
    <row r="8" spans="1:17" ht="15" customHeight="1">
      <c r="A8" s="220" t="s">
        <v>74</v>
      </c>
      <c r="B8" s="219"/>
      <c r="C8" s="219"/>
      <c r="D8" s="219" t="s">
        <v>310</v>
      </c>
      <c r="E8" s="53"/>
      <c r="F8" s="53"/>
      <c r="G8" s="53"/>
      <c r="H8" s="53"/>
      <c r="I8" s="53"/>
      <c r="J8" s="53"/>
      <c r="K8" s="35"/>
      <c r="L8" s="35"/>
      <c r="M8" s="35"/>
      <c r="N8" s="35"/>
      <c r="O8" s="35"/>
      <c r="P8" s="63"/>
    </row>
    <row r="9" spans="1:17" ht="33.75" customHeight="1">
      <c r="A9" s="269" t="s">
        <v>76</v>
      </c>
      <c r="B9" s="269"/>
      <c r="C9" s="269"/>
      <c r="D9" s="219" t="s">
        <v>77</v>
      </c>
      <c r="E9" s="53"/>
      <c r="F9" s="53"/>
      <c r="G9" s="53"/>
      <c r="H9" s="53"/>
      <c r="I9" s="53"/>
      <c r="J9" s="53"/>
      <c r="K9" s="35"/>
      <c r="L9" s="35"/>
      <c r="M9" s="35"/>
      <c r="N9" s="35"/>
      <c r="O9" s="35"/>
      <c r="P9" s="63"/>
    </row>
    <row r="10" spans="1:17" ht="15" customHeight="1">
      <c r="A10" s="220" t="s">
        <v>78</v>
      </c>
      <c r="B10" s="219"/>
      <c r="C10" s="219"/>
      <c r="D10" s="219" t="s">
        <v>79</v>
      </c>
      <c r="E10" s="53"/>
      <c r="F10" s="53"/>
      <c r="G10" s="53"/>
      <c r="H10" s="53"/>
      <c r="I10" s="53"/>
      <c r="J10" s="53"/>
      <c r="K10" s="35"/>
      <c r="L10" s="35"/>
      <c r="M10" s="35"/>
      <c r="N10" s="35"/>
      <c r="O10" s="35"/>
      <c r="P10" s="63"/>
    </row>
    <row r="11" spans="1:17" ht="15" customHeight="1">
      <c r="A11" s="220" t="s">
        <v>80</v>
      </c>
      <c r="B11" s="219"/>
      <c r="C11" s="219"/>
      <c r="D11" s="219" t="s">
        <v>81</v>
      </c>
      <c r="E11" s="53"/>
      <c r="F11" s="53"/>
      <c r="G11" s="53"/>
      <c r="H11" s="53"/>
      <c r="I11" s="53"/>
      <c r="J11" s="53"/>
      <c r="K11" s="35"/>
      <c r="L11" s="35"/>
      <c r="M11" s="35"/>
      <c r="N11" s="35"/>
      <c r="O11" s="35"/>
      <c r="P11" s="63"/>
    </row>
    <row r="12" spans="1:17" ht="15" customHeight="1">
      <c r="A12" s="220" t="s">
        <v>82</v>
      </c>
      <c r="B12" s="219"/>
      <c r="C12" s="219"/>
      <c r="D12" s="219">
        <v>1215099739</v>
      </c>
      <c r="E12" s="53"/>
      <c r="F12" s="53"/>
      <c r="G12" s="53"/>
      <c r="H12" s="53"/>
      <c r="I12" s="53"/>
      <c r="J12" s="53"/>
      <c r="K12" s="35"/>
      <c r="L12" s="35"/>
      <c r="M12" s="35"/>
      <c r="N12" s="35"/>
      <c r="O12" s="35"/>
      <c r="P12" s="63"/>
    </row>
    <row r="13" spans="1:17" ht="15" customHeight="1">
      <c r="A13" s="220" t="s">
        <v>83</v>
      </c>
      <c r="B13" s="219"/>
      <c r="C13" s="219"/>
      <c r="D13" s="219">
        <v>121550001</v>
      </c>
      <c r="E13" s="53"/>
      <c r="F13" s="53"/>
      <c r="G13" s="53"/>
      <c r="H13" s="53"/>
      <c r="I13" s="53"/>
      <c r="J13" s="53"/>
      <c r="K13" s="35"/>
      <c r="L13" s="35"/>
      <c r="M13" s="35"/>
      <c r="N13" s="35"/>
      <c r="O13" s="35"/>
      <c r="P13" s="63"/>
    </row>
    <row r="14" spans="1:17" ht="15" customHeight="1">
      <c r="A14" s="220" t="s">
        <v>84</v>
      </c>
      <c r="B14" s="64"/>
      <c r="C14" s="64"/>
      <c r="D14" s="219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</row>
    <row r="15" spans="1:17" ht="16.5" customHeight="1">
      <c r="A15" s="35"/>
      <c r="B15" s="64"/>
      <c r="C15" s="64"/>
      <c r="D15" s="3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</row>
    <row r="16" spans="1:17" ht="30" customHeight="1">
      <c r="A16" s="283" t="s">
        <v>336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74" t="s">
        <v>5</v>
      </c>
      <c r="B19" s="274" t="s">
        <v>351</v>
      </c>
      <c r="C19" s="274" t="s">
        <v>350</v>
      </c>
      <c r="D19" s="274" t="s">
        <v>8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 t="s">
        <v>120</v>
      </c>
      <c r="O19" s="274" t="s">
        <v>9</v>
      </c>
      <c r="P19" s="274" t="s">
        <v>322</v>
      </c>
      <c r="Q19" s="274"/>
    </row>
    <row r="20" spans="1:17" ht="29.25" customHeight="1">
      <c r="A20" s="274"/>
      <c r="B20" s="274"/>
      <c r="C20" s="274"/>
      <c r="D20" s="275" t="s">
        <v>10</v>
      </c>
      <c r="E20" s="285" t="s">
        <v>11</v>
      </c>
      <c r="F20" s="275" t="s">
        <v>12</v>
      </c>
      <c r="G20" s="276"/>
      <c r="H20" s="275" t="s">
        <v>13</v>
      </c>
      <c r="I20" s="275" t="s">
        <v>14</v>
      </c>
      <c r="J20" s="275"/>
      <c r="K20" s="282" t="s">
        <v>15</v>
      </c>
      <c r="L20" s="275" t="s">
        <v>16</v>
      </c>
      <c r="M20" s="275"/>
      <c r="N20" s="274"/>
      <c r="O20" s="274"/>
      <c r="P20" s="274"/>
      <c r="Q20" s="274"/>
    </row>
    <row r="21" spans="1:17" ht="24.75" customHeight="1">
      <c r="A21" s="274"/>
      <c r="B21" s="274"/>
      <c r="C21" s="274"/>
      <c r="D21" s="275"/>
      <c r="E21" s="286"/>
      <c r="F21" s="276"/>
      <c r="G21" s="276"/>
      <c r="H21" s="275"/>
      <c r="I21" s="275"/>
      <c r="J21" s="275"/>
      <c r="K21" s="282"/>
      <c r="L21" s="275" t="s">
        <v>17</v>
      </c>
      <c r="M21" s="275" t="s">
        <v>18</v>
      </c>
      <c r="N21" s="274"/>
      <c r="O21" s="274"/>
      <c r="P21" s="274"/>
      <c r="Q21" s="274"/>
    </row>
    <row r="22" spans="1:17" ht="57.75" customHeight="1">
      <c r="A22" s="274"/>
      <c r="B22" s="274"/>
      <c r="C22" s="274"/>
      <c r="D22" s="275"/>
      <c r="E22" s="287"/>
      <c r="F22" s="232" t="s">
        <v>19</v>
      </c>
      <c r="G22" s="232" t="s">
        <v>20</v>
      </c>
      <c r="H22" s="275"/>
      <c r="I22" s="232" t="s">
        <v>21</v>
      </c>
      <c r="J22" s="232" t="s">
        <v>20</v>
      </c>
      <c r="K22" s="282"/>
      <c r="L22" s="275"/>
      <c r="M22" s="275"/>
      <c r="N22" s="274"/>
      <c r="O22" s="274"/>
      <c r="P22" s="274"/>
      <c r="Q22" s="274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25">
        <v>16</v>
      </c>
      <c r="Q23" s="226">
        <v>17</v>
      </c>
    </row>
    <row r="24" spans="1:17" s="30" customFormat="1" ht="79.5" customHeight="1">
      <c r="A24" s="29">
        <v>1</v>
      </c>
      <c r="B24" s="231" t="s">
        <v>324</v>
      </c>
      <c r="C24" s="255" t="s">
        <v>327</v>
      </c>
      <c r="D24" s="5" t="s">
        <v>319</v>
      </c>
      <c r="E24" s="5" t="s">
        <v>106</v>
      </c>
      <c r="F24" s="27" t="s">
        <v>23</v>
      </c>
      <c r="G24" s="231" t="s">
        <v>24</v>
      </c>
      <c r="H24" s="3">
        <v>304.10000000000002</v>
      </c>
      <c r="I24" s="231">
        <v>88401000000</v>
      </c>
      <c r="J24" s="5" t="s">
        <v>25</v>
      </c>
      <c r="K24" s="32">
        <v>3425940</v>
      </c>
      <c r="L24" s="231" t="s">
        <v>314</v>
      </c>
      <c r="M24" s="231" t="s">
        <v>315</v>
      </c>
      <c r="N24" s="231" t="s">
        <v>105</v>
      </c>
      <c r="O24" s="231" t="s">
        <v>26</v>
      </c>
      <c r="P24" s="231" t="s">
        <v>26</v>
      </c>
      <c r="Q24" s="224"/>
    </row>
    <row r="25" spans="1:17" s="30" customFormat="1" ht="79.5" customHeight="1">
      <c r="A25" s="3">
        <f t="shared" ref="A25:A66" si="0">A24+1</f>
        <v>2</v>
      </c>
      <c r="B25" s="231" t="s">
        <v>325</v>
      </c>
      <c r="C25" s="255" t="s">
        <v>327</v>
      </c>
      <c r="D25" s="5" t="s">
        <v>320</v>
      </c>
      <c r="E25" s="5" t="s">
        <v>106</v>
      </c>
      <c r="F25" s="27" t="s">
        <v>23</v>
      </c>
      <c r="G25" s="231" t="s">
        <v>24</v>
      </c>
      <c r="H25" s="3">
        <v>107.6</v>
      </c>
      <c r="I25" s="231">
        <v>88212501000</v>
      </c>
      <c r="J25" s="5" t="s">
        <v>144</v>
      </c>
      <c r="K25" s="32">
        <f>39064.71*12</f>
        <v>468776.52</v>
      </c>
      <c r="L25" s="231" t="s">
        <v>314</v>
      </c>
      <c r="M25" s="231" t="s">
        <v>316</v>
      </c>
      <c r="N25" s="231" t="s">
        <v>105</v>
      </c>
      <c r="O25" s="231" t="s">
        <v>26</v>
      </c>
      <c r="P25" s="231" t="s">
        <v>26</v>
      </c>
      <c r="Q25" s="224"/>
    </row>
    <row r="26" spans="1:17" s="30" customFormat="1" ht="79.5" customHeight="1">
      <c r="A26" s="3">
        <f t="shared" si="0"/>
        <v>3</v>
      </c>
      <c r="B26" s="237" t="s">
        <v>326</v>
      </c>
      <c r="C26" s="255" t="s">
        <v>327</v>
      </c>
      <c r="D26" s="5" t="s">
        <v>321</v>
      </c>
      <c r="E26" s="5" t="s">
        <v>106</v>
      </c>
      <c r="F26" s="27" t="s">
        <v>23</v>
      </c>
      <c r="G26" s="237" t="s">
        <v>24</v>
      </c>
      <c r="H26" s="3">
        <v>240</v>
      </c>
      <c r="I26" s="237">
        <v>88415000000</v>
      </c>
      <c r="J26" s="5" t="s">
        <v>121</v>
      </c>
      <c r="K26" s="32">
        <v>1651224</v>
      </c>
      <c r="L26" s="237" t="s">
        <v>349</v>
      </c>
      <c r="M26" s="237" t="s">
        <v>383</v>
      </c>
      <c r="N26" s="237" t="s">
        <v>105</v>
      </c>
      <c r="O26" s="237" t="s">
        <v>26</v>
      </c>
      <c r="P26" s="237" t="s">
        <v>26</v>
      </c>
      <c r="Q26" s="241"/>
    </row>
    <row r="27" spans="1:17" s="30" customFormat="1" ht="79.5" customHeight="1">
      <c r="A27" s="3">
        <f t="shared" si="0"/>
        <v>4</v>
      </c>
      <c r="B27" s="223" t="s">
        <v>328</v>
      </c>
      <c r="C27" s="254" t="s">
        <v>329</v>
      </c>
      <c r="D27" s="5" t="s">
        <v>72</v>
      </c>
      <c r="E27" s="5" t="s">
        <v>106</v>
      </c>
      <c r="F27" s="235">
        <v>796</v>
      </c>
      <c r="G27" s="235" t="s">
        <v>68</v>
      </c>
      <c r="H27" s="235">
        <v>1</v>
      </c>
      <c r="I27" s="235">
        <v>88401000000</v>
      </c>
      <c r="J27" s="5" t="s">
        <v>25</v>
      </c>
      <c r="K27" s="32">
        <v>591864.4</v>
      </c>
      <c r="L27" s="235" t="s">
        <v>314</v>
      </c>
      <c r="M27" s="235" t="s">
        <v>317</v>
      </c>
      <c r="N27" s="235" t="s">
        <v>105</v>
      </c>
      <c r="O27" s="235" t="s">
        <v>26</v>
      </c>
      <c r="P27" s="235" t="s">
        <v>26</v>
      </c>
      <c r="Q27" s="224"/>
    </row>
    <row r="28" spans="1:17" ht="77.25" customHeight="1">
      <c r="A28" s="3">
        <f t="shared" si="0"/>
        <v>5</v>
      </c>
      <c r="B28" s="235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235" t="s">
        <v>176</v>
      </c>
      <c r="H28" s="11">
        <v>1</v>
      </c>
      <c r="I28" s="235">
        <v>88401000000</v>
      </c>
      <c r="J28" s="5" t="s">
        <v>118</v>
      </c>
      <c r="K28" s="32">
        <v>2161915</v>
      </c>
      <c r="L28" s="235" t="s">
        <v>314</v>
      </c>
      <c r="M28" s="235" t="s">
        <v>316</v>
      </c>
      <c r="N28" s="235" t="s">
        <v>105</v>
      </c>
      <c r="O28" s="235" t="s">
        <v>26</v>
      </c>
      <c r="P28" s="235" t="s">
        <v>26</v>
      </c>
      <c r="Q28" s="224"/>
    </row>
    <row r="29" spans="1:17" s="30" customFormat="1" ht="78" customHeight="1">
      <c r="A29" s="3">
        <f t="shared" si="0"/>
        <v>6</v>
      </c>
      <c r="B29" s="235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235" t="s">
        <v>176</v>
      </c>
      <c r="H29" s="11">
        <v>1</v>
      </c>
      <c r="I29" s="235">
        <v>88401000000</v>
      </c>
      <c r="J29" s="5" t="s">
        <v>118</v>
      </c>
      <c r="K29" s="32">
        <v>17535275</v>
      </c>
      <c r="L29" s="235" t="s">
        <v>314</v>
      </c>
      <c r="M29" s="235" t="s">
        <v>316</v>
      </c>
      <c r="N29" s="235" t="s">
        <v>105</v>
      </c>
      <c r="O29" s="235" t="s">
        <v>26</v>
      </c>
      <c r="P29" s="235" t="s">
        <v>26</v>
      </c>
      <c r="Q29" s="224"/>
    </row>
    <row r="30" spans="1:17" s="30" customFormat="1" ht="78" customHeight="1">
      <c r="A30" s="3">
        <f t="shared" si="0"/>
        <v>7</v>
      </c>
      <c r="B30" s="235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235" t="s">
        <v>176</v>
      </c>
      <c r="H30" s="11">
        <v>1</v>
      </c>
      <c r="I30" s="235">
        <v>88401000000</v>
      </c>
      <c r="J30" s="5" t="s">
        <v>118</v>
      </c>
      <c r="K30" s="32">
        <v>5915116</v>
      </c>
      <c r="L30" s="235" t="s">
        <v>314</v>
      </c>
      <c r="M30" s="235" t="s">
        <v>316</v>
      </c>
      <c r="N30" s="235" t="s">
        <v>105</v>
      </c>
      <c r="O30" s="235" t="s">
        <v>26</v>
      </c>
      <c r="P30" s="235" t="s">
        <v>26</v>
      </c>
      <c r="Q30" s="224"/>
    </row>
    <row r="31" spans="1:17" s="30" customFormat="1" ht="57.75" customHeight="1">
      <c r="A31" s="3">
        <f t="shared" si="0"/>
        <v>8</v>
      </c>
      <c r="B31" s="235" t="s">
        <v>331</v>
      </c>
      <c r="C31" s="255" t="s">
        <v>331</v>
      </c>
      <c r="D31" s="5" t="s">
        <v>96</v>
      </c>
      <c r="E31" s="5" t="s">
        <v>318</v>
      </c>
      <c r="F31" s="4">
        <v>876</v>
      </c>
      <c r="G31" s="235" t="s">
        <v>176</v>
      </c>
      <c r="H31" s="11">
        <v>1</v>
      </c>
      <c r="I31" s="235">
        <v>88401000000</v>
      </c>
      <c r="J31" s="5" t="s">
        <v>118</v>
      </c>
      <c r="K31" s="32">
        <v>800000</v>
      </c>
      <c r="L31" s="235" t="s">
        <v>314</v>
      </c>
      <c r="M31" s="235" t="s">
        <v>316</v>
      </c>
      <c r="N31" s="235" t="s">
        <v>115</v>
      </c>
      <c r="O31" s="235" t="s">
        <v>26</v>
      </c>
      <c r="P31" s="235" t="s">
        <v>26</v>
      </c>
      <c r="Q31" s="224"/>
    </row>
    <row r="32" spans="1:17" ht="79.5" customHeight="1">
      <c r="A32" s="3">
        <f t="shared" si="0"/>
        <v>9</v>
      </c>
      <c r="B32" s="236" t="s">
        <v>332</v>
      </c>
      <c r="C32" s="254" t="s">
        <v>333</v>
      </c>
      <c r="D32" s="5" t="s">
        <v>34</v>
      </c>
      <c r="E32" s="5" t="s">
        <v>106</v>
      </c>
      <c r="F32" s="4">
        <v>876</v>
      </c>
      <c r="G32" s="235" t="s">
        <v>176</v>
      </c>
      <c r="H32" s="11">
        <v>1</v>
      </c>
      <c r="I32" s="235">
        <v>88401000000</v>
      </c>
      <c r="J32" s="5" t="s">
        <v>118</v>
      </c>
      <c r="K32" s="33">
        <v>1800000</v>
      </c>
      <c r="L32" s="235" t="s">
        <v>314</v>
      </c>
      <c r="M32" s="235" t="s">
        <v>316</v>
      </c>
      <c r="N32" s="235" t="s">
        <v>105</v>
      </c>
      <c r="O32" s="235" t="s">
        <v>26</v>
      </c>
      <c r="P32" s="235" t="s">
        <v>26</v>
      </c>
      <c r="Q32" s="224"/>
    </row>
    <row r="33" spans="1:18" ht="79.5" customHeight="1">
      <c r="A33" s="3">
        <f t="shared" si="0"/>
        <v>10</v>
      </c>
      <c r="B33" s="236" t="s">
        <v>332</v>
      </c>
      <c r="C33" s="254" t="s">
        <v>333</v>
      </c>
      <c r="D33" s="5" t="s">
        <v>34</v>
      </c>
      <c r="E33" s="5" t="s">
        <v>106</v>
      </c>
      <c r="F33" s="4">
        <v>876</v>
      </c>
      <c r="G33" s="235" t="s">
        <v>176</v>
      </c>
      <c r="H33" s="11">
        <v>1</v>
      </c>
      <c r="I33" s="235">
        <v>88401000000</v>
      </c>
      <c r="J33" s="5" t="s">
        <v>118</v>
      </c>
      <c r="K33" s="33">
        <v>4058787</v>
      </c>
      <c r="L33" s="235" t="s">
        <v>314</v>
      </c>
      <c r="M33" s="235" t="s">
        <v>316</v>
      </c>
      <c r="N33" s="235" t="s">
        <v>105</v>
      </c>
      <c r="O33" s="235" t="s">
        <v>26</v>
      </c>
      <c r="P33" s="235" t="s">
        <v>26</v>
      </c>
      <c r="Q33" s="224"/>
    </row>
    <row r="34" spans="1:18" ht="37.5" customHeight="1">
      <c r="A34" s="3">
        <f t="shared" si="0"/>
        <v>11</v>
      </c>
      <c r="B34" s="235" t="s">
        <v>73</v>
      </c>
      <c r="C34" s="255">
        <v>6410000</v>
      </c>
      <c r="D34" s="5" t="s">
        <v>352</v>
      </c>
      <c r="E34" s="5" t="s">
        <v>106</v>
      </c>
      <c r="F34" s="4">
        <v>796</v>
      </c>
      <c r="G34" s="235" t="s">
        <v>68</v>
      </c>
      <c r="H34" s="235" t="s">
        <v>60</v>
      </c>
      <c r="I34" s="235">
        <v>88401000000</v>
      </c>
      <c r="J34" s="5" t="s">
        <v>118</v>
      </c>
      <c r="K34" s="32">
        <v>1400000</v>
      </c>
      <c r="L34" s="236" t="s">
        <v>349</v>
      </c>
      <c r="M34" s="235" t="s">
        <v>366</v>
      </c>
      <c r="N34" s="235" t="s">
        <v>115</v>
      </c>
      <c r="O34" s="235" t="s">
        <v>26</v>
      </c>
      <c r="P34" s="235" t="s">
        <v>26</v>
      </c>
      <c r="Q34" s="224"/>
    </row>
    <row r="35" spans="1:18" ht="58.5" customHeight="1">
      <c r="A35" s="3">
        <f t="shared" si="0"/>
        <v>12</v>
      </c>
      <c r="B35" s="235" t="s">
        <v>45</v>
      </c>
      <c r="C35" s="255">
        <v>61</v>
      </c>
      <c r="D35" s="5" t="s">
        <v>107</v>
      </c>
      <c r="E35" s="5" t="s">
        <v>106</v>
      </c>
      <c r="F35" s="4">
        <v>876</v>
      </c>
      <c r="G35" s="235" t="s">
        <v>176</v>
      </c>
      <c r="H35" s="8">
        <v>1</v>
      </c>
      <c r="I35" s="235">
        <v>88401000000</v>
      </c>
      <c r="J35" s="5" t="s">
        <v>118</v>
      </c>
      <c r="K35" s="33">
        <v>2000000</v>
      </c>
      <c r="L35" s="235" t="s">
        <v>314</v>
      </c>
      <c r="M35" s="235" t="s">
        <v>316</v>
      </c>
      <c r="N35" s="235" t="s">
        <v>105</v>
      </c>
      <c r="O35" s="235" t="s">
        <v>26</v>
      </c>
      <c r="P35" s="235" t="s">
        <v>26</v>
      </c>
      <c r="Q35" s="224"/>
    </row>
    <row r="36" spans="1:18" ht="38.25" customHeight="1">
      <c r="A36" s="3">
        <f t="shared" si="0"/>
        <v>13</v>
      </c>
      <c r="B36" s="236" t="s">
        <v>339</v>
      </c>
      <c r="C36" s="254" t="s">
        <v>333</v>
      </c>
      <c r="D36" s="5" t="s">
        <v>35</v>
      </c>
      <c r="E36" s="5" t="s">
        <v>106</v>
      </c>
      <c r="F36" s="4">
        <v>876</v>
      </c>
      <c r="G36" s="235" t="s">
        <v>176</v>
      </c>
      <c r="H36" s="11">
        <v>1</v>
      </c>
      <c r="I36" s="235">
        <v>88401000000</v>
      </c>
      <c r="J36" s="5" t="s">
        <v>118</v>
      </c>
      <c r="K36" s="33">
        <v>15000000</v>
      </c>
      <c r="L36" s="235" t="s">
        <v>314</v>
      </c>
      <c r="M36" s="235" t="s">
        <v>316</v>
      </c>
      <c r="N36" s="235" t="s">
        <v>115</v>
      </c>
      <c r="O36" s="235" t="s">
        <v>26</v>
      </c>
      <c r="P36" s="235" t="s">
        <v>26</v>
      </c>
      <c r="Q36" s="224"/>
    </row>
    <row r="37" spans="1:18" ht="102" customHeight="1">
      <c r="A37" s="3">
        <f t="shared" si="0"/>
        <v>14</v>
      </c>
      <c r="B37" s="235" t="s">
        <v>338</v>
      </c>
      <c r="C37" s="255" t="s">
        <v>337</v>
      </c>
      <c r="D37" s="5" t="s">
        <v>43</v>
      </c>
      <c r="E37" s="10" t="s">
        <v>335</v>
      </c>
      <c r="F37" s="4">
        <v>876</v>
      </c>
      <c r="G37" s="235" t="s">
        <v>176</v>
      </c>
      <c r="H37" s="8">
        <v>1</v>
      </c>
      <c r="I37" s="235">
        <v>88401000000</v>
      </c>
      <c r="J37" s="5" t="s">
        <v>25</v>
      </c>
      <c r="K37" s="33">
        <v>36700000</v>
      </c>
      <c r="L37" s="235" t="s">
        <v>340</v>
      </c>
      <c r="M37" s="235" t="s">
        <v>341</v>
      </c>
      <c r="N37" s="235" t="s">
        <v>334</v>
      </c>
      <c r="O37" s="235" t="s">
        <v>26</v>
      </c>
      <c r="P37" s="235" t="s">
        <v>26</v>
      </c>
      <c r="Q37" s="224"/>
    </row>
    <row r="38" spans="1:18" ht="41.25" customHeight="1">
      <c r="A38" s="3">
        <f t="shared" si="0"/>
        <v>15</v>
      </c>
      <c r="B38" s="235" t="s">
        <v>325</v>
      </c>
      <c r="C38" s="255" t="s">
        <v>327</v>
      </c>
      <c r="D38" s="5" t="s">
        <v>342</v>
      </c>
      <c r="E38" s="5" t="s">
        <v>106</v>
      </c>
      <c r="F38" s="27" t="s">
        <v>23</v>
      </c>
      <c r="G38" s="235" t="s">
        <v>24</v>
      </c>
      <c r="H38" s="12">
        <v>197.1</v>
      </c>
      <c r="I38" s="236" t="s">
        <v>345</v>
      </c>
      <c r="J38" s="10" t="s">
        <v>343</v>
      </c>
      <c r="K38" s="32">
        <v>828000</v>
      </c>
      <c r="L38" s="236" t="s">
        <v>340</v>
      </c>
      <c r="M38" s="236" t="s">
        <v>344</v>
      </c>
      <c r="N38" s="235" t="s">
        <v>115</v>
      </c>
      <c r="O38" s="235" t="s">
        <v>26</v>
      </c>
      <c r="P38" s="235" t="s">
        <v>26</v>
      </c>
      <c r="Q38" s="224"/>
    </row>
    <row r="39" spans="1:18" ht="66.75" customHeight="1">
      <c r="A39" s="3">
        <f t="shared" si="0"/>
        <v>16</v>
      </c>
      <c r="B39" s="235" t="s">
        <v>347</v>
      </c>
      <c r="C39" s="255" t="s">
        <v>346</v>
      </c>
      <c r="D39" s="5" t="s">
        <v>353</v>
      </c>
      <c r="E39" s="5" t="s">
        <v>106</v>
      </c>
      <c r="F39" s="4">
        <v>876</v>
      </c>
      <c r="G39" s="235" t="s">
        <v>176</v>
      </c>
      <c r="H39" s="8">
        <v>1</v>
      </c>
      <c r="I39" s="235">
        <v>22401000000</v>
      </c>
      <c r="J39" s="5" t="s">
        <v>348</v>
      </c>
      <c r="K39" s="33">
        <v>1390500</v>
      </c>
      <c r="L39" s="236" t="s">
        <v>340</v>
      </c>
      <c r="M39" s="235" t="s">
        <v>349</v>
      </c>
      <c r="N39" s="235" t="s">
        <v>115</v>
      </c>
      <c r="O39" s="235" t="s">
        <v>26</v>
      </c>
      <c r="P39" s="235" t="s">
        <v>40</v>
      </c>
      <c r="Q39" s="33">
        <v>1390500</v>
      </c>
    </row>
    <row r="40" spans="1:18" ht="36.75" customHeight="1">
      <c r="A40" s="3">
        <f t="shared" si="0"/>
        <v>17</v>
      </c>
      <c r="B40" s="235" t="s">
        <v>361</v>
      </c>
      <c r="C40" s="255" t="s">
        <v>361</v>
      </c>
      <c r="D40" s="5" t="s">
        <v>355</v>
      </c>
      <c r="E40" s="5" t="s">
        <v>106</v>
      </c>
      <c r="F40" s="4">
        <v>876</v>
      </c>
      <c r="G40" s="235" t="s">
        <v>176</v>
      </c>
      <c r="H40" s="8">
        <v>1</v>
      </c>
      <c r="I40" s="235">
        <v>88401000000</v>
      </c>
      <c r="J40" s="5" t="s">
        <v>25</v>
      </c>
      <c r="K40" s="33">
        <v>6800000</v>
      </c>
      <c r="L40" s="12" t="s">
        <v>340</v>
      </c>
      <c r="M40" s="235" t="s">
        <v>356</v>
      </c>
      <c r="N40" s="235" t="s">
        <v>31</v>
      </c>
      <c r="O40" s="3" t="s">
        <v>40</v>
      </c>
      <c r="P40" s="235" t="s">
        <v>26</v>
      </c>
      <c r="Q40" s="224"/>
    </row>
    <row r="41" spans="1:18" ht="40.5" customHeight="1">
      <c r="A41" s="3">
        <f t="shared" si="0"/>
        <v>18</v>
      </c>
      <c r="B41" s="235" t="s">
        <v>362</v>
      </c>
      <c r="C41" s="255" t="s">
        <v>362</v>
      </c>
      <c r="D41" s="5" t="s">
        <v>354</v>
      </c>
      <c r="E41" s="5" t="s">
        <v>106</v>
      </c>
      <c r="F41" s="4">
        <v>876</v>
      </c>
      <c r="G41" s="235" t="s">
        <v>176</v>
      </c>
      <c r="H41" s="8">
        <v>1</v>
      </c>
      <c r="I41" s="235">
        <v>88401000000</v>
      </c>
      <c r="J41" s="5" t="s">
        <v>25</v>
      </c>
      <c r="K41" s="33">
        <v>1600000</v>
      </c>
      <c r="L41" s="12" t="s">
        <v>340</v>
      </c>
      <c r="M41" s="235" t="s">
        <v>365</v>
      </c>
      <c r="N41" s="235" t="s">
        <v>31</v>
      </c>
      <c r="O41" s="3" t="s">
        <v>26</v>
      </c>
      <c r="P41" s="236" t="s">
        <v>40</v>
      </c>
      <c r="Q41" s="33">
        <v>1600000</v>
      </c>
    </row>
    <row r="42" spans="1:18" ht="45" customHeight="1">
      <c r="A42" s="3">
        <f t="shared" si="0"/>
        <v>19</v>
      </c>
      <c r="B42" s="235" t="s">
        <v>361</v>
      </c>
      <c r="C42" s="255" t="s">
        <v>361</v>
      </c>
      <c r="D42" s="5" t="s">
        <v>360</v>
      </c>
      <c r="E42" s="6" t="s">
        <v>357</v>
      </c>
      <c r="F42" s="4">
        <v>876</v>
      </c>
      <c r="G42" s="235" t="s">
        <v>176</v>
      </c>
      <c r="H42" s="8">
        <v>1</v>
      </c>
      <c r="I42" s="235">
        <v>88401000000</v>
      </c>
      <c r="J42" s="5" t="s">
        <v>25</v>
      </c>
      <c r="K42" s="33">
        <v>530000</v>
      </c>
      <c r="L42" s="12" t="s">
        <v>340</v>
      </c>
      <c r="M42" s="235" t="s">
        <v>364</v>
      </c>
      <c r="N42" s="235" t="s">
        <v>31</v>
      </c>
      <c r="O42" s="3" t="s">
        <v>40</v>
      </c>
      <c r="P42" s="235" t="s">
        <v>26</v>
      </c>
      <c r="Q42" s="224"/>
    </row>
    <row r="43" spans="1:18" ht="42.75" customHeight="1">
      <c r="A43" s="3">
        <f t="shared" si="0"/>
        <v>20</v>
      </c>
      <c r="B43" s="235" t="s">
        <v>382</v>
      </c>
      <c r="C43" s="255" t="s">
        <v>381</v>
      </c>
      <c r="D43" s="5" t="s">
        <v>380</v>
      </c>
      <c r="E43" s="6" t="s">
        <v>357</v>
      </c>
      <c r="F43" s="4">
        <v>876</v>
      </c>
      <c r="G43" s="235" t="s">
        <v>176</v>
      </c>
      <c r="H43" s="8">
        <v>1</v>
      </c>
      <c r="I43" s="235">
        <v>88401000000</v>
      </c>
      <c r="J43" s="5" t="s">
        <v>25</v>
      </c>
      <c r="K43" s="33">
        <v>2100000</v>
      </c>
      <c r="L43" s="3" t="s">
        <v>349</v>
      </c>
      <c r="M43" s="236" t="s">
        <v>356</v>
      </c>
      <c r="N43" s="235" t="s">
        <v>31</v>
      </c>
      <c r="O43" s="3" t="s">
        <v>40</v>
      </c>
      <c r="P43" s="235" t="s">
        <v>26</v>
      </c>
      <c r="Q43" s="224"/>
    </row>
    <row r="44" spans="1:18" ht="43.5" customHeight="1">
      <c r="A44" s="3">
        <f t="shared" si="0"/>
        <v>21</v>
      </c>
      <c r="B44" s="236" t="s">
        <v>363</v>
      </c>
      <c r="C44" s="254" t="s">
        <v>363</v>
      </c>
      <c r="D44" s="5" t="s">
        <v>358</v>
      </c>
      <c r="E44" s="6" t="s">
        <v>357</v>
      </c>
      <c r="F44" s="4">
        <v>876</v>
      </c>
      <c r="G44" s="235" t="s">
        <v>176</v>
      </c>
      <c r="H44" s="8">
        <v>1</v>
      </c>
      <c r="I44" s="235">
        <v>88401000000</v>
      </c>
      <c r="J44" s="5" t="s">
        <v>25</v>
      </c>
      <c r="K44" s="33">
        <v>4300000</v>
      </c>
      <c r="L44" s="3" t="s">
        <v>349</v>
      </c>
      <c r="M44" s="236" t="s">
        <v>359</v>
      </c>
      <c r="N44" s="235" t="s">
        <v>31</v>
      </c>
      <c r="O44" s="3" t="s">
        <v>26</v>
      </c>
      <c r="P44" s="235" t="s">
        <v>26</v>
      </c>
      <c r="Q44" s="224"/>
    </row>
    <row r="45" spans="1:18" ht="46.5" customHeight="1">
      <c r="A45" s="3">
        <f t="shared" si="0"/>
        <v>22</v>
      </c>
      <c r="B45" s="236" t="s">
        <v>368</v>
      </c>
      <c r="C45" s="254" t="s">
        <v>379</v>
      </c>
      <c r="D45" s="5" t="s">
        <v>57</v>
      </c>
      <c r="E45" s="5" t="s">
        <v>108</v>
      </c>
      <c r="F45" s="3">
        <v>839</v>
      </c>
      <c r="G45" s="235" t="s">
        <v>166</v>
      </c>
      <c r="H45" s="235">
        <v>1</v>
      </c>
      <c r="I45" s="235">
        <v>88401000000</v>
      </c>
      <c r="J45" s="5" t="s">
        <v>25</v>
      </c>
      <c r="K45" s="33">
        <v>1200000</v>
      </c>
      <c r="L45" s="12" t="s">
        <v>349</v>
      </c>
      <c r="M45" s="235" t="s">
        <v>367</v>
      </c>
      <c r="N45" s="235" t="s">
        <v>39</v>
      </c>
      <c r="O45" s="9" t="s">
        <v>40</v>
      </c>
      <c r="P45" s="235" t="s">
        <v>26</v>
      </c>
      <c r="Q45" s="224"/>
    </row>
    <row r="46" spans="1:18" ht="46.5" customHeight="1">
      <c r="A46" s="3">
        <f t="shared" si="0"/>
        <v>23</v>
      </c>
      <c r="B46" s="236" t="s">
        <v>378</v>
      </c>
      <c r="C46" s="254" t="s">
        <v>378</v>
      </c>
      <c r="D46" s="5" t="s">
        <v>371</v>
      </c>
      <c r="E46" s="5" t="s">
        <v>370</v>
      </c>
      <c r="F46" s="27" t="s">
        <v>127</v>
      </c>
      <c r="G46" s="235" t="s">
        <v>24</v>
      </c>
      <c r="H46" s="236">
        <v>4942</v>
      </c>
      <c r="I46" s="236">
        <v>88401000000</v>
      </c>
      <c r="J46" s="10" t="s">
        <v>118</v>
      </c>
      <c r="K46" s="32">
        <v>1900000</v>
      </c>
      <c r="L46" s="3" t="s">
        <v>349</v>
      </c>
      <c r="M46" s="235" t="s">
        <v>369</v>
      </c>
      <c r="N46" s="235" t="s">
        <v>39</v>
      </c>
      <c r="O46" s="3" t="s">
        <v>40</v>
      </c>
      <c r="P46" s="235" t="s">
        <v>40</v>
      </c>
      <c r="Q46" s="33">
        <f>K46</f>
        <v>1900000</v>
      </c>
    </row>
    <row r="47" spans="1:18" ht="39" customHeight="1">
      <c r="A47" s="3">
        <f t="shared" si="0"/>
        <v>24</v>
      </c>
      <c r="B47" s="236" t="s">
        <v>377</v>
      </c>
      <c r="C47" s="233" t="s">
        <v>376</v>
      </c>
      <c r="D47" s="5" t="s">
        <v>238</v>
      </c>
      <c r="E47" s="5" t="s">
        <v>106</v>
      </c>
      <c r="F47" s="4">
        <v>876</v>
      </c>
      <c r="G47" s="235" t="s">
        <v>176</v>
      </c>
      <c r="H47" s="8">
        <v>1</v>
      </c>
      <c r="I47" s="235">
        <v>88401000000</v>
      </c>
      <c r="J47" s="5" t="s">
        <v>118</v>
      </c>
      <c r="K47" s="33">
        <v>564058.9</v>
      </c>
      <c r="L47" s="235" t="s">
        <v>349</v>
      </c>
      <c r="M47" s="235" t="s">
        <v>375</v>
      </c>
      <c r="N47" s="235" t="s">
        <v>105</v>
      </c>
      <c r="O47" s="235" t="s">
        <v>26</v>
      </c>
      <c r="P47" s="235" t="s">
        <v>26</v>
      </c>
      <c r="Q47" s="33"/>
      <c r="R47" s="230"/>
    </row>
    <row r="48" spans="1:18" ht="36.75" customHeight="1">
      <c r="A48" s="3">
        <f t="shared" si="0"/>
        <v>25</v>
      </c>
      <c r="B48" s="236" t="s">
        <v>385</v>
      </c>
      <c r="C48" s="254" t="s">
        <v>384</v>
      </c>
      <c r="D48" s="5" t="s">
        <v>233</v>
      </c>
      <c r="E48" s="10" t="s">
        <v>374</v>
      </c>
      <c r="F48" s="12">
        <v>796</v>
      </c>
      <c r="G48" s="236" t="s">
        <v>68</v>
      </c>
      <c r="H48" s="12">
        <v>1</v>
      </c>
      <c r="I48" s="236">
        <v>88401000000</v>
      </c>
      <c r="J48" s="10" t="s">
        <v>25</v>
      </c>
      <c r="K48" s="33">
        <v>4000000</v>
      </c>
      <c r="L48" s="12" t="s">
        <v>373</v>
      </c>
      <c r="M48" s="235" t="s">
        <v>372</v>
      </c>
      <c r="N48" s="236" t="s">
        <v>31</v>
      </c>
      <c r="O48" s="9" t="s">
        <v>40</v>
      </c>
      <c r="P48" s="235" t="s">
        <v>26</v>
      </c>
      <c r="Q48" s="33"/>
    </row>
    <row r="49" spans="1:17" ht="36.75" customHeight="1">
      <c r="A49" s="3">
        <f t="shared" si="0"/>
        <v>26</v>
      </c>
      <c r="B49" s="264" t="s">
        <v>389</v>
      </c>
      <c r="C49" s="256" t="s">
        <v>390</v>
      </c>
      <c r="D49" s="258" t="s">
        <v>387</v>
      </c>
      <c r="E49" s="265" t="s">
        <v>106</v>
      </c>
      <c r="F49" s="266">
        <v>796</v>
      </c>
      <c r="G49" s="256" t="s">
        <v>51</v>
      </c>
      <c r="H49" s="262">
        <v>2000</v>
      </c>
      <c r="I49" s="256">
        <v>88401000000</v>
      </c>
      <c r="J49" s="265" t="s">
        <v>118</v>
      </c>
      <c r="K49" s="267">
        <v>12000000</v>
      </c>
      <c r="L49" s="266" t="s">
        <v>395</v>
      </c>
      <c r="M49" s="256" t="s">
        <v>432</v>
      </c>
      <c r="N49" s="256" t="s">
        <v>39</v>
      </c>
      <c r="O49" s="268" t="s">
        <v>26</v>
      </c>
      <c r="P49" s="256" t="s">
        <v>40</v>
      </c>
      <c r="Q49" s="267">
        <f>K49</f>
        <v>12000000</v>
      </c>
    </row>
    <row r="50" spans="1:17" ht="36.75" customHeight="1">
      <c r="A50" s="3">
        <f t="shared" si="0"/>
        <v>27</v>
      </c>
      <c r="B50" s="242" t="s">
        <v>391</v>
      </c>
      <c r="C50" s="254" t="s">
        <v>388</v>
      </c>
      <c r="D50" s="5" t="s">
        <v>56</v>
      </c>
      <c r="E50" s="10" t="s">
        <v>422</v>
      </c>
      <c r="F50" s="12">
        <v>796</v>
      </c>
      <c r="G50" s="251" t="s">
        <v>51</v>
      </c>
      <c r="H50" s="12">
        <v>6850</v>
      </c>
      <c r="I50" s="251">
        <v>88401000000</v>
      </c>
      <c r="J50" s="10" t="s">
        <v>118</v>
      </c>
      <c r="K50" s="33">
        <v>1500000</v>
      </c>
      <c r="L50" s="12" t="s">
        <v>373</v>
      </c>
      <c r="M50" s="238" t="s">
        <v>386</v>
      </c>
      <c r="N50" s="239" t="s">
        <v>39</v>
      </c>
      <c r="O50" s="9" t="s">
        <v>40</v>
      </c>
      <c r="P50" s="238" t="s">
        <v>26</v>
      </c>
      <c r="Q50" s="33"/>
    </row>
    <row r="51" spans="1:17" ht="36.75" customHeight="1">
      <c r="A51" s="3">
        <f t="shared" si="0"/>
        <v>28</v>
      </c>
      <c r="B51" s="242" t="s">
        <v>368</v>
      </c>
      <c r="C51" s="254" t="s">
        <v>379</v>
      </c>
      <c r="D51" s="5" t="s">
        <v>57</v>
      </c>
      <c r="E51" s="5" t="s">
        <v>108</v>
      </c>
      <c r="F51" s="3">
        <v>839</v>
      </c>
      <c r="G51" s="252" t="s">
        <v>166</v>
      </c>
      <c r="H51" s="252">
        <v>1</v>
      </c>
      <c r="I51" s="252">
        <v>88401000000</v>
      </c>
      <c r="J51" s="5" t="s">
        <v>25</v>
      </c>
      <c r="K51" s="33">
        <v>1200000</v>
      </c>
      <c r="L51" s="12" t="s">
        <v>373</v>
      </c>
      <c r="M51" s="249" t="s">
        <v>386</v>
      </c>
      <c r="N51" s="244" t="s">
        <v>39</v>
      </c>
      <c r="O51" s="9" t="s">
        <v>40</v>
      </c>
      <c r="P51" s="244" t="s">
        <v>26</v>
      </c>
      <c r="Q51" s="33"/>
    </row>
    <row r="52" spans="1:17" ht="65.25" customHeight="1">
      <c r="A52" s="3">
        <f t="shared" si="0"/>
        <v>29</v>
      </c>
      <c r="B52" s="252" t="s">
        <v>338</v>
      </c>
      <c r="C52" s="255" t="s">
        <v>337</v>
      </c>
      <c r="D52" s="5" t="s">
        <v>43</v>
      </c>
      <c r="E52" s="10" t="s">
        <v>416</v>
      </c>
      <c r="F52" s="248">
        <v>876</v>
      </c>
      <c r="G52" s="251" t="s">
        <v>176</v>
      </c>
      <c r="H52" s="234">
        <v>1</v>
      </c>
      <c r="I52" s="251">
        <v>88401000000</v>
      </c>
      <c r="J52" s="10" t="s">
        <v>25</v>
      </c>
      <c r="K52" s="33">
        <v>14500000</v>
      </c>
      <c r="L52" s="251" t="s">
        <v>392</v>
      </c>
      <c r="M52" s="246" t="s">
        <v>417</v>
      </c>
      <c r="N52" s="246" t="s">
        <v>334</v>
      </c>
      <c r="O52" s="246" t="s">
        <v>26</v>
      </c>
      <c r="P52" s="246" t="s">
        <v>26</v>
      </c>
      <c r="Q52" s="33"/>
    </row>
    <row r="53" spans="1:17" ht="65.25" customHeight="1">
      <c r="A53" s="3">
        <f t="shared" si="0"/>
        <v>30</v>
      </c>
      <c r="B53" s="252" t="s">
        <v>338</v>
      </c>
      <c r="C53" s="255" t="s">
        <v>337</v>
      </c>
      <c r="D53" s="5" t="s">
        <v>43</v>
      </c>
      <c r="E53" s="10" t="s">
        <v>418</v>
      </c>
      <c r="F53" s="248">
        <v>876</v>
      </c>
      <c r="G53" s="251" t="s">
        <v>176</v>
      </c>
      <c r="H53" s="234">
        <v>1</v>
      </c>
      <c r="I53" s="251">
        <v>88401000000</v>
      </c>
      <c r="J53" s="10" t="s">
        <v>25</v>
      </c>
      <c r="K53" s="33">
        <v>90000000</v>
      </c>
      <c r="L53" s="251" t="s">
        <v>392</v>
      </c>
      <c r="M53" s="246" t="s">
        <v>419</v>
      </c>
      <c r="N53" s="246" t="s">
        <v>334</v>
      </c>
      <c r="O53" s="246" t="s">
        <v>26</v>
      </c>
      <c r="P53" s="246" t="s">
        <v>26</v>
      </c>
      <c r="Q53" s="33"/>
    </row>
    <row r="54" spans="1:17" ht="36.75" customHeight="1">
      <c r="A54" s="3">
        <f t="shared" si="0"/>
        <v>31</v>
      </c>
      <c r="B54" s="251" t="s">
        <v>361</v>
      </c>
      <c r="C54" s="254" t="s">
        <v>361</v>
      </c>
      <c r="D54" s="5" t="s">
        <v>160</v>
      </c>
      <c r="E54" s="10" t="s">
        <v>421</v>
      </c>
      <c r="F54" s="12">
        <v>876</v>
      </c>
      <c r="G54" s="251" t="s">
        <v>176</v>
      </c>
      <c r="H54" s="12">
        <v>1</v>
      </c>
      <c r="I54" s="251">
        <v>88401000000</v>
      </c>
      <c r="J54" s="10" t="s">
        <v>25</v>
      </c>
      <c r="K54" s="33">
        <v>1400000</v>
      </c>
      <c r="L54" s="12" t="s">
        <v>392</v>
      </c>
      <c r="M54" s="244" t="s">
        <v>420</v>
      </c>
      <c r="N54" s="243" t="s">
        <v>39</v>
      </c>
      <c r="O54" s="9" t="s">
        <v>40</v>
      </c>
      <c r="P54" s="244" t="s">
        <v>40</v>
      </c>
      <c r="Q54" s="33">
        <f>K54</f>
        <v>1400000</v>
      </c>
    </row>
    <row r="55" spans="1:17" ht="46.5" customHeight="1">
      <c r="A55" s="3">
        <f t="shared" si="0"/>
        <v>32</v>
      </c>
      <c r="B55" s="251" t="s">
        <v>413</v>
      </c>
      <c r="C55" s="254" t="s">
        <v>413</v>
      </c>
      <c r="D55" s="5" t="s">
        <v>200</v>
      </c>
      <c r="E55" s="5" t="s">
        <v>405</v>
      </c>
      <c r="F55" s="248">
        <v>876</v>
      </c>
      <c r="G55" s="251" t="s">
        <v>176</v>
      </c>
      <c r="H55" s="234">
        <v>1</v>
      </c>
      <c r="I55" s="252">
        <v>88401820001</v>
      </c>
      <c r="J55" s="5" t="s">
        <v>91</v>
      </c>
      <c r="K55" s="33">
        <v>1100000</v>
      </c>
      <c r="L55" s="3" t="s">
        <v>403</v>
      </c>
      <c r="M55" s="244" t="s">
        <v>404</v>
      </c>
      <c r="N55" s="243" t="s">
        <v>39</v>
      </c>
      <c r="O55" s="3" t="s">
        <v>26</v>
      </c>
      <c r="P55" s="244" t="s">
        <v>40</v>
      </c>
      <c r="Q55" s="33">
        <f>K55</f>
        <v>1100000</v>
      </c>
    </row>
    <row r="56" spans="1:17" ht="48" customHeight="1">
      <c r="A56" s="3">
        <f t="shared" si="0"/>
        <v>33</v>
      </c>
      <c r="B56" s="251" t="s">
        <v>413</v>
      </c>
      <c r="C56" s="254" t="s">
        <v>413</v>
      </c>
      <c r="D56" s="5" t="s">
        <v>427</v>
      </c>
      <c r="E56" s="5" t="s">
        <v>133</v>
      </c>
      <c r="F56" s="248">
        <v>876</v>
      </c>
      <c r="G56" s="251" t="s">
        <v>176</v>
      </c>
      <c r="H56" s="234">
        <v>1</v>
      </c>
      <c r="I56" s="252">
        <v>88405000000</v>
      </c>
      <c r="J56" s="5" t="s">
        <v>406</v>
      </c>
      <c r="K56" s="33">
        <v>1900000</v>
      </c>
      <c r="L56" s="3" t="s">
        <v>403</v>
      </c>
      <c r="M56" s="244" t="s">
        <v>404</v>
      </c>
      <c r="N56" s="243" t="s">
        <v>39</v>
      </c>
      <c r="O56" s="3" t="s">
        <v>26</v>
      </c>
      <c r="P56" s="244" t="s">
        <v>40</v>
      </c>
      <c r="Q56" s="33">
        <f>K56</f>
        <v>1900000</v>
      </c>
    </row>
    <row r="57" spans="1:17" ht="46.5" customHeight="1">
      <c r="A57" s="3">
        <f t="shared" si="0"/>
        <v>34</v>
      </c>
      <c r="B57" s="251" t="s">
        <v>385</v>
      </c>
      <c r="C57" s="254" t="s">
        <v>384</v>
      </c>
      <c r="D57" s="5" t="s">
        <v>233</v>
      </c>
      <c r="E57" s="10" t="s">
        <v>412</v>
      </c>
      <c r="F57" s="12">
        <v>796</v>
      </c>
      <c r="G57" s="251" t="s">
        <v>68</v>
      </c>
      <c r="H57" s="12">
        <v>1</v>
      </c>
      <c r="I57" s="251">
        <v>88401000000</v>
      </c>
      <c r="J57" s="10" t="s">
        <v>25</v>
      </c>
      <c r="K57" s="33">
        <v>1500000</v>
      </c>
      <c r="L57" s="12" t="s">
        <v>395</v>
      </c>
      <c r="M57" s="245" t="s">
        <v>404</v>
      </c>
      <c r="N57" s="246" t="s">
        <v>31</v>
      </c>
      <c r="O57" s="9" t="s">
        <v>40</v>
      </c>
      <c r="P57" s="245" t="s">
        <v>26</v>
      </c>
      <c r="Q57" s="33"/>
    </row>
    <row r="58" spans="1:17" ht="48.75" customHeight="1">
      <c r="A58" s="3">
        <f t="shared" si="0"/>
        <v>35</v>
      </c>
      <c r="B58" s="247" t="s">
        <v>328</v>
      </c>
      <c r="C58" s="242" t="s">
        <v>329</v>
      </c>
      <c r="D58" s="25" t="s">
        <v>393</v>
      </c>
      <c r="E58" s="5" t="s">
        <v>394</v>
      </c>
      <c r="F58" s="3">
        <v>796</v>
      </c>
      <c r="G58" s="252" t="s">
        <v>51</v>
      </c>
      <c r="H58" s="3">
        <v>2</v>
      </c>
      <c r="I58" s="252">
        <v>88415000000</v>
      </c>
      <c r="J58" s="5" t="s">
        <v>121</v>
      </c>
      <c r="K58" s="32">
        <v>936000</v>
      </c>
      <c r="L58" s="3" t="s">
        <v>395</v>
      </c>
      <c r="M58" s="244" t="s">
        <v>396</v>
      </c>
      <c r="N58" s="243" t="s">
        <v>31</v>
      </c>
      <c r="O58" s="3" t="s">
        <v>26</v>
      </c>
      <c r="P58" s="245" t="s">
        <v>40</v>
      </c>
      <c r="Q58" s="33">
        <f>K58</f>
        <v>936000</v>
      </c>
    </row>
    <row r="59" spans="1:17" ht="51.75" customHeight="1">
      <c r="A59" s="3">
        <f t="shared" si="0"/>
        <v>36</v>
      </c>
      <c r="B59" s="247" t="s">
        <v>328</v>
      </c>
      <c r="C59" s="242" t="s">
        <v>329</v>
      </c>
      <c r="D59" s="25" t="s">
        <v>393</v>
      </c>
      <c r="E59" s="5" t="s">
        <v>397</v>
      </c>
      <c r="F59" s="3">
        <v>796</v>
      </c>
      <c r="G59" s="252" t="s">
        <v>51</v>
      </c>
      <c r="H59" s="3">
        <v>2</v>
      </c>
      <c r="I59" s="252">
        <v>88248000000</v>
      </c>
      <c r="J59" s="5" t="s">
        <v>90</v>
      </c>
      <c r="K59" s="32">
        <v>936000</v>
      </c>
      <c r="L59" s="3" t="s">
        <v>395</v>
      </c>
      <c r="M59" s="244" t="s">
        <v>396</v>
      </c>
      <c r="N59" s="243" t="s">
        <v>31</v>
      </c>
      <c r="O59" s="3" t="s">
        <v>26</v>
      </c>
      <c r="P59" s="245" t="s">
        <v>40</v>
      </c>
      <c r="Q59" s="33">
        <f>K59</f>
        <v>936000</v>
      </c>
    </row>
    <row r="60" spans="1:17" ht="40.5" customHeight="1">
      <c r="A60" s="3">
        <f t="shared" si="0"/>
        <v>37</v>
      </c>
      <c r="B60" s="253" t="s">
        <v>415</v>
      </c>
      <c r="C60" s="254" t="s">
        <v>414</v>
      </c>
      <c r="D60" s="5" t="s">
        <v>50</v>
      </c>
      <c r="E60" s="5" t="s">
        <v>423</v>
      </c>
      <c r="F60" s="3">
        <v>796</v>
      </c>
      <c r="G60" s="252" t="s">
        <v>51</v>
      </c>
      <c r="H60" s="3">
        <v>3</v>
      </c>
      <c r="I60" s="252">
        <v>88401000000</v>
      </c>
      <c r="J60" s="5" t="s">
        <v>25</v>
      </c>
      <c r="K60" s="33">
        <v>1700000</v>
      </c>
      <c r="L60" s="3" t="s">
        <v>398</v>
      </c>
      <c r="M60" s="244" t="s">
        <v>399</v>
      </c>
      <c r="N60" s="243" t="s">
        <v>39</v>
      </c>
      <c r="O60" s="244" t="s">
        <v>26</v>
      </c>
      <c r="P60" s="245" t="s">
        <v>40</v>
      </c>
      <c r="Q60" s="33">
        <f>K60</f>
        <v>1700000</v>
      </c>
    </row>
    <row r="61" spans="1:17" ht="36.75" customHeight="1">
      <c r="A61" s="3">
        <f t="shared" si="0"/>
        <v>38</v>
      </c>
      <c r="B61" s="253" t="s">
        <v>409</v>
      </c>
      <c r="C61" s="254" t="s">
        <v>408</v>
      </c>
      <c r="D61" s="7" t="s">
        <v>425</v>
      </c>
      <c r="E61" s="5" t="s">
        <v>426</v>
      </c>
      <c r="F61" s="252">
        <v>112</v>
      </c>
      <c r="G61" s="252" t="s">
        <v>59</v>
      </c>
      <c r="H61" s="28">
        <v>60000</v>
      </c>
      <c r="I61" s="252">
        <v>88401000000</v>
      </c>
      <c r="J61" s="5" t="s">
        <v>118</v>
      </c>
      <c r="K61" s="32">
        <v>2200000</v>
      </c>
      <c r="L61" s="3" t="s">
        <v>398</v>
      </c>
      <c r="M61" s="244" t="s">
        <v>400</v>
      </c>
      <c r="N61" s="244" t="s">
        <v>39</v>
      </c>
      <c r="O61" s="3" t="s">
        <v>40</v>
      </c>
      <c r="P61" s="245" t="s">
        <v>26</v>
      </c>
      <c r="Q61" s="33"/>
    </row>
    <row r="62" spans="1:17" ht="36.75" customHeight="1">
      <c r="A62" s="3">
        <f t="shared" si="0"/>
        <v>39</v>
      </c>
      <c r="B62" s="253" t="s">
        <v>415</v>
      </c>
      <c r="C62" s="254" t="s">
        <v>414</v>
      </c>
      <c r="D62" s="5" t="s">
        <v>50</v>
      </c>
      <c r="E62" s="5" t="s">
        <v>424</v>
      </c>
      <c r="F62" s="3">
        <v>796</v>
      </c>
      <c r="G62" s="252" t="s">
        <v>51</v>
      </c>
      <c r="H62" s="3">
        <v>6</v>
      </c>
      <c r="I62" s="252">
        <v>88401000000</v>
      </c>
      <c r="J62" s="5" t="s">
        <v>118</v>
      </c>
      <c r="K62" s="33">
        <v>600000</v>
      </c>
      <c r="L62" s="252" t="s">
        <v>401</v>
      </c>
      <c r="M62" s="244" t="s">
        <v>402</v>
      </c>
      <c r="N62" s="243" t="s">
        <v>39</v>
      </c>
      <c r="O62" s="244" t="s">
        <v>26</v>
      </c>
      <c r="P62" s="245" t="s">
        <v>26</v>
      </c>
      <c r="Q62" s="33"/>
    </row>
    <row r="63" spans="1:17" ht="36.75" customHeight="1">
      <c r="A63" s="3">
        <f t="shared" si="0"/>
        <v>40</v>
      </c>
      <c r="B63" s="253" t="s">
        <v>410</v>
      </c>
      <c r="C63" s="254" t="s">
        <v>411</v>
      </c>
      <c r="D63" s="5" t="s">
        <v>47</v>
      </c>
      <c r="E63" s="5" t="s">
        <v>106</v>
      </c>
      <c r="F63" s="4">
        <v>876</v>
      </c>
      <c r="G63" s="252" t="s">
        <v>176</v>
      </c>
      <c r="H63" s="8">
        <v>1</v>
      </c>
      <c r="I63" s="252">
        <v>88401000000</v>
      </c>
      <c r="J63" s="5" t="s">
        <v>118</v>
      </c>
      <c r="K63" s="33">
        <v>1207430</v>
      </c>
      <c r="L63" s="252" t="s">
        <v>184</v>
      </c>
      <c r="M63" s="244" t="s">
        <v>407</v>
      </c>
      <c r="N63" s="244" t="s">
        <v>115</v>
      </c>
      <c r="O63" s="244" t="s">
        <v>26</v>
      </c>
      <c r="P63" s="245" t="s">
        <v>40</v>
      </c>
      <c r="Q63" s="33">
        <f>K63</f>
        <v>1207430</v>
      </c>
    </row>
    <row r="64" spans="1:17" ht="31.5" customHeight="1">
      <c r="A64" s="3">
        <f t="shared" si="0"/>
        <v>41</v>
      </c>
      <c r="B64" s="256" t="s">
        <v>428</v>
      </c>
      <c r="C64" s="256" t="s">
        <v>429</v>
      </c>
      <c r="D64" s="257" t="s">
        <v>430</v>
      </c>
      <c r="E64" s="258" t="s">
        <v>106</v>
      </c>
      <c r="F64" s="259">
        <v>796</v>
      </c>
      <c r="G64" s="260" t="s">
        <v>51</v>
      </c>
      <c r="H64" s="261">
        <v>29945</v>
      </c>
      <c r="I64" s="260">
        <v>88401000000</v>
      </c>
      <c r="J64" s="258" t="s">
        <v>118</v>
      </c>
      <c r="K64" s="262">
        <v>32490000</v>
      </c>
      <c r="L64" s="259" t="s">
        <v>395</v>
      </c>
      <c r="M64" s="260" t="s">
        <v>431</v>
      </c>
      <c r="N64" s="256" t="s">
        <v>39</v>
      </c>
      <c r="O64" s="259" t="s">
        <v>26</v>
      </c>
      <c r="P64" s="259" t="s">
        <v>26</v>
      </c>
      <c r="Q64" s="263"/>
    </row>
    <row r="65" spans="1:18" ht="46.5" customHeight="1">
      <c r="A65" s="3">
        <f t="shared" si="0"/>
        <v>42</v>
      </c>
      <c r="B65" s="256" t="s">
        <v>428</v>
      </c>
      <c r="C65" s="256" t="s">
        <v>429</v>
      </c>
      <c r="D65" s="257" t="s">
        <v>435</v>
      </c>
      <c r="E65" s="258" t="s">
        <v>106</v>
      </c>
      <c r="F65" s="259">
        <v>796</v>
      </c>
      <c r="G65" s="260" t="s">
        <v>51</v>
      </c>
      <c r="H65" s="261">
        <v>9600</v>
      </c>
      <c r="I65" s="260">
        <v>88401000000</v>
      </c>
      <c r="J65" s="258" t="s">
        <v>118</v>
      </c>
      <c r="K65" s="262">
        <v>8233152</v>
      </c>
      <c r="L65" s="259" t="s">
        <v>395</v>
      </c>
      <c r="M65" s="260" t="s">
        <v>431</v>
      </c>
      <c r="N65" s="256" t="s">
        <v>39</v>
      </c>
      <c r="O65" s="259" t="s">
        <v>26</v>
      </c>
      <c r="P65" s="259" t="s">
        <v>26</v>
      </c>
      <c r="Q65" s="263"/>
    </row>
    <row r="66" spans="1:18" ht="112.5" customHeight="1">
      <c r="A66" s="3">
        <f t="shared" si="0"/>
        <v>43</v>
      </c>
      <c r="B66" s="256" t="s">
        <v>434</v>
      </c>
      <c r="C66" s="256" t="s">
        <v>434</v>
      </c>
      <c r="D66" s="257" t="s">
        <v>103</v>
      </c>
      <c r="E66" s="258" t="s">
        <v>433</v>
      </c>
      <c r="F66" s="259">
        <v>876</v>
      </c>
      <c r="G66" s="260" t="s">
        <v>176</v>
      </c>
      <c r="H66" s="259">
        <v>1</v>
      </c>
      <c r="I66" s="260">
        <v>88401000000</v>
      </c>
      <c r="J66" s="258" t="s">
        <v>118</v>
      </c>
      <c r="K66" s="262">
        <v>2700000</v>
      </c>
      <c r="L66" s="259" t="s">
        <v>395</v>
      </c>
      <c r="M66" s="260" t="s">
        <v>436</v>
      </c>
      <c r="N66" s="256" t="s">
        <v>31</v>
      </c>
      <c r="O66" s="259" t="s">
        <v>26</v>
      </c>
      <c r="P66" s="259" t="s">
        <v>40</v>
      </c>
      <c r="Q66" s="262">
        <f>K66</f>
        <v>2700000</v>
      </c>
    </row>
    <row r="67" spans="1:18" ht="19.5" customHeight="1">
      <c r="A67" s="277" t="s">
        <v>323</v>
      </c>
      <c r="B67" s="278"/>
      <c r="C67" s="278"/>
      <c r="D67" s="279"/>
      <c r="E67" s="7"/>
      <c r="F67" s="5"/>
      <c r="G67" s="5"/>
      <c r="H67" s="5"/>
      <c r="I67" s="5"/>
      <c r="J67" s="5"/>
      <c r="K67" s="38">
        <f>SUM(K24:K66)</f>
        <v>294824038.81999999</v>
      </c>
      <c r="L67" s="5"/>
      <c r="M67" s="5"/>
      <c r="N67" s="5"/>
      <c r="O67" s="7"/>
      <c r="P67" s="7"/>
      <c r="Q67" s="34">
        <f>SUM(Q24:Q66)</f>
        <v>28769930</v>
      </c>
      <c r="R67" s="250">
        <f>Q67/(K67-K24-K25-K26-K37-K38-K52-K53)*100</f>
        <v>19.538139758240149</v>
      </c>
    </row>
    <row r="68" spans="1:18" ht="19.5" customHeight="1">
      <c r="A68" s="43"/>
      <c r="B68" s="43"/>
      <c r="C68" s="43"/>
      <c r="D68" s="43"/>
      <c r="E68" s="24"/>
      <c r="F68" s="16"/>
      <c r="G68" s="16"/>
      <c r="H68" s="16"/>
      <c r="I68" s="16"/>
      <c r="J68" s="16"/>
      <c r="K68" s="44"/>
      <c r="L68" s="16"/>
      <c r="M68" s="16"/>
      <c r="N68" s="16"/>
      <c r="O68" s="24"/>
      <c r="P68" s="24"/>
      <c r="Q68" s="240"/>
    </row>
    <row r="69" spans="1:18" ht="19.5" hidden="1" customHeight="1">
      <c r="A69" s="43"/>
      <c r="B69" s="43"/>
      <c r="C69" s="43"/>
      <c r="D69" s="43"/>
      <c r="E69" s="24"/>
      <c r="F69" s="16"/>
      <c r="G69" s="16"/>
      <c r="H69" s="16"/>
      <c r="I69" s="16"/>
      <c r="J69" s="16"/>
      <c r="K69" s="44"/>
      <c r="L69" s="16"/>
      <c r="M69" s="16"/>
      <c r="N69" s="16"/>
      <c r="O69" s="24"/>
      <c r="P69" s="24"/>
      <c r="Q69" s="240"/>
    </row>
    <row r="70" spans="1:18" ht="19.5" hidden="1" customHeight="1">
      <c r="A70" s="222" t="s">
        <v>243</v>
      </c>
      <c r="B70" s="78"/>
      <c r="C70" s="78"/>
      <c r="D70" s="78"/>
      <c r="E70" s="78"/>
      <c r="F70" s="288" t="s">
        <v>135</v>
      </c>
      <c r="G70" s="288"/>
      <c r="H70" s="76"/>
      <c r="I70" s="76"/>
      <c r="J70" s="77"/>
      <c r="K70" s="77"/>
      <c r="L70" s="46"/>
      <c r="M70" s="46"/>
      <c r="N70" s="46"/>
      <c r="O70" s="46"/>
    </row>
    <row r="71" spans="1:18" ht="19.5" hidden="1" customHeight="1">
      <c r="A71" s="221" t="s">
        <v>313</v>
      </c>
      <c r="B71" s="47"/>
      <c r="C71" s="47"/>
      <c r="D71" s="48"/>
      <c r="E71" s="78"/>
      <c r="F71" s="48"/>
      <c r="G71" s="48"/>
      <c r="H71" s="76"/>
      <c r="I71" s="76"/>
      <c r="J71" s="77"/>
      <c r="K71" s="77"/>
      <c r="L71" s="46"/>
      <c r="M71" s="46"/>
      <c r="N71" s="46"/>
      <c r="O71" s="46"/>
      <c r="P71" s="46"/>
    </row>
    <row r="72" spans="1:18" ht="19.5" hidden="1" customHeight="1">
      <c r="A72" s="221"/>
      <c r="B72" s="47"/>
      <c r="C72" s="47"/>
      <c r="D72" s="48"/>
      <c r="E72" s="78"/>
      <c r="F72" s="48"/>
      <c r="G72" s="48"/>
      <c r="H72" s="76"/>
      <c r="I72" s="76"/>
      <c r="J72" s="77"/>
      <c r="K72" s="77"/>
      <c r="L72" s="46"/>
      <c r="M72" s="46"/>
      <c r="N72" s="46"/>
      <c r="O72" s="46"/>
      <c r="P72" s="46"/>
    </row>
    <row r="73" spans="1:18" ht="17.25" hidden="1" customHeight="1">
      <c r="A73" s="221"/>
      <c r="B73" s="47"/>
      <c r="C73" s="47"/>
      <c r="D73" s="48"/>
      <c r="E73" s="78"/>
      <c r="F73" s="48"/>
      <c r="G73" s="48"/>
      <c r="H73" s="48"/>
      <c r="I73" s="48"/>
      <c r="J73" s="16"/>
      <c r="K73" s="18"/>
      <c r="L73" s="16"/>
      <c r="M73" s="16"/>
      <c r="N73" s="16"/>
      <c r="O73" s="24"/>
      <c r="P73" s="24"/>
    </row>
    <row r="74" spans="1:18" ht="17.25" customHeight="1">
      <c r="A74" s="280" t="s">
        <v>137</v>
      </c>
      <c r="B74" s="280"/>
      <c r="C74" s="280"/>
      <c r="D74" s="280"/>
      <c r="E74" s="280"/>
      <c r="F74" s="79"/>
      <c r="G74" s="79"/>
      <c r="H74" s="79"/>
      <c r="I74" s="79"/>
      <c r="K74" s="30"/>
      <c r="P74" s="24"/>
    </row>
    <row r="75" spans="1:18" ht="17.25" customHeight="1">
      <c r="A75" s="280" t="s">
        <v>138</v>
      </c>
      <c r="B75" s="280"/>
      <c r="C75" s="280"/>
      <c r="D75" s="280"/>
      <c r="E75" s="280"/>
      <c r="F75" s="79" t="s">
        <v>139</v>
      </c>
      <c r="G75" s="79"/>
      <c r="H75" s="79"/>
      <c r="I75" s="79"/>
      <c r="K75" s="30"/>
      <c r="P75" s="24"/>
    </row>
    <row r="76" spans="1:18" ht="17.25" customHeight="1">
      <c r="B76" s="30"/>
      <c r="C76" s="56"/>
      <c r="F76" s="281"/>
      <c r="G76" s="281"/>
      <c r="H76" s="281"/>
      <c r="I76" s="281"/>
      <c r="J76" s="281"/>
      <c r="K76" s="281"/>
      <c r="L76" s="281"/>
      <c r="M76" s="36"/>
      <c r="N76" s="36"/>
      <c r="O76" s="36"/>
      <c r="P76" s="36"/>
    </row>
    <row r="77" spans="1:18" ht="44.25" customHeight="1">
      <c r="B77" s="65"/>
      <c r="C77" s="80"/>
      <c r="D77" s="36"/>
      <c r="E77" s="36"/>
      <c r="F77" s="36"/>
      <c r="G77" s="81"/>
      <c r="H77" s="82"/>
      <c r="I77" s="82"/>
      <c r="J77" s="36"/>
      <c r="K77" s="44"/>
      <c r="L77" s="36"/>
      <c r="M77" s="36"/>
      <c r="N77" s="36"/>
      <c r="O77" s="36"/>
      <c r="P77" s="36"/>
    </row>
  </sheetData>
  <mergeCells count="28">
    <mergeCell ref="A74:E74"/>
    <mergeCell ref="N19:N22"/>
    <mergeCell ref="F76:L76"/>
    <mergeCell ref="D20:D22"/>
    <mergeCell ref="E20:E22"/>
    <mergeCell ref="F20:G21"/>
    <mergeCell ref="H20:H22"/>
    <mergeCell ref="I20:J21"/>
    <mergeCell ref="K20:K22"/>
    <mergeCell ref="A75:E75"/>
    <mergeCell ref="F70:G70"/>
    <mergeCell ref="A67:D67"/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89" t="s">
        <v>75</v>
      </c>
      <c r="B2" s="290"/>
      <c r="C2" s="290"/>
      <c r="D2" s="291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301" t="s">
        <v>275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302" t="s">
        <v>20</v>
      </c>
      <c r="C4" s="303"/>
      <c r="D4" s="126" t="s">
        <v>277</v>
      </c>
      <c r="E4" s="211" t="s">
        <v>278</v>
      </c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18" ht="16.5" thickBot="1">
      <c r="A5" s="127">
        <v>1</v>
      </c>
      <c r="B5" s="302">
        <v>2</v>
      </c>
      <c r="C5" s="303"/>
      <c r="D5" s="128">
        <v>3</v>
      </c>
      <c r="E5" s="212">
        <v>4</v>
      </c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8" s="129" customFormat="1" ht="15.75" customHeight="1">
      <c r="A6" s="306">
        <v>1</v>
      </c>
      <c r="B6" s="309" t="s">
        <v>279</v>
      </c>
      <c r="C6" s="310"/>
      <c r="D6" s="315">
        <f>P30</f>
        <v>12680180.969999997</v>
      </c>
      <c r="E6" s="318">
        <f>P50</f>
        <v>14535142.91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1:18" s="129" customFormat="1" ht="15.75" customHeight="1">
      <c r="A7" s="307"/>
      <c r="B7" s="311"/>
      <c r="C7" s="312"/>
      <c r="D7" s="316"/>
      <c r="E7" s="319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8" s="129" customFormat="1" ht="15.75" customHeight="1">
      <c r="A8" s="307"/>
      <c r="B8" s="311"/>
      <c r="C8" s="312"/>
      <c r="D8" s="316"/>
      <c r="E8" s="319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</row>
    <row r="9" spans="1:18" s="129" customFormat="1" ht="15.75" customHeight="1">
      <c r="A9" s="308"/>
      <c r="B9" s="313"/>
      <c r="C9" s="314"/>
      <c r="D9" s="317"/>
      <c r="E9" s="320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</row>
    <row r="10" spans="1:18" ht="16.5" thickBot="1">
      <c r="A10" s="213"/>
      <c r="B10" s="323" t="s">
        <v>280</v>
      </c>
      <c r="C10" s="324"/>
      <c r="D10" s="214">
        <f>ROUND(D6,0)</f>
        <v>12680181</v>
      </c>
      <c r="E10" s="215">
        <f>ROUND(E6,0)</f>
        <v>14535143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300" t="s">
        <v>281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98" t="s">
        <v>297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92" t="s">
        <v>302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300" t="s">
        <v>305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98" t="s">
        <v>306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92" t="s">
        <v>302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92" t="s">
        <v>304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94" t="s">
        <v>309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96" t="s">
        <v>302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96" t="s">
        <v>304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2016-06-27T08:29:23Z</cp:lastPrinted>
  <dcterms:created xsi:type="dcterms:W3CDTF">2013-06-21T11:30:45Z</dcterms:created>
  <dcterms:modified xsi:type="dcterms:W3CDTF">2016-06-28T11:42:17Z</dcterms:modified>
</cp:coreProperties>
</file>