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Attachments_yrumyantseva@tula.tns-e.ru_2017-07-04_09-30-22\"/>
    </mc:Choice>
  </mc:AlternateContent>
  <bookViews>
    <workbookView xWindow="0" yWindow="0" windowWidth="11496" windowHeight="7212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9" i="1"/>
  <c r="E8" i="1"/>
  <c r="I8" i="1" s="1"/>
  <c r="E7" i="1"/>
  <c r="C9" i="1"/>
  <c r="C8" i="1"/>
  <c r="C7" i="1"/>
  <c r="F7" i="1"/>
  <c r="D8" i="1" l="1"/>
  <c r="H10" i="1"/>
  <c r="F10" i="1"/>
  <c r="E10" i="1"/>
  <c r="C10" i="1"/>
  <c r="I9" i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<sst xmlns="http://schemas.openxmlformats.org/spreadsheetml/2006/main" count="20" uniqueCount="19">
  <si>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</si>
  <si>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</si>
  <si>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</si>
  <si>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</si>
  <si>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</si>
  <si>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</si>
  <si>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</si>
  <si>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</si>
  <si>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</si>
  <si>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</si>
  <si>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</si>
  <si>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май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</si>
  <si>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</si>
  <si>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</si>
  <si>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</si>
  <si>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2016г.</t>
  </si>
  <si>
    <t>ОАО "Оборонэнергосбыт"</t>
  </si>
  <si>
    <t>* Вся покупка на РРЭМ производилась по нерегулируемым ценам</t>
  </si>
  <si>
    <t xml:space="preserve">Фактическая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</si>
</sst>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9;&#1060;&#1069;\&#1055;&#1069;&#1054;\&#1051;&#1086;&#1087;&#1080;&#1085;&#1072;-&#1058;&#1042;\&#1055;&#1054;&#1050;&#1059;&#1055;&#1050;&#1040;\&#1055;&#1086;&#1082;&#1091;&#1087;&#1085;&#1072;&#1103;%202016\&#1042;&#1089;&#1103;%20&#1055;&#1054;&#1050;&#1059;&#1055;&#1050;&#1040;-&#1055;&#1056;&#1054;&#1044;&#1040;&#1046;&#104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бухгалтерии"/>
      <sheetName val="ПОКУПКА по фин. отч.2016"/>
      <sheetName val="покупка по бу 2016 только 44 сч"/>
      <sheetName val="покупка по бу 2016 всего"/>
    </sheetNames>
    <sheetDataSet>
      <sheetData sheetId="0"/>
      <sheetData sheetId="1">
        <row r="78">
          <cell r="L78">
            <v>1143.0429999999999</v>
          </cell>
        </row>
        <row r="81">
          <cell r="L81">
            <v>0.88421000000000005</v>
          </cell>
        </row>
        <row r="82">
          <cell r="L82">
            <v>459.01938999999999</v>
          </cell>
        </row>
        <row r="85">
          <cell r="L85">
            <v>1440.37419</v>
          </cell>
        </row>
        <row r="87">
          <cell r="L87">
            <v>4.0000000000000001E-3</v>
          </cell>
        </row>
        <row r="88">
          <cell r="L88">
            <v>1.384E-2</v>
          </cell>
        </row>
        <row r="90">
          <cell r="L90">
            <v>23</v>
          </cell>
        </row>
        <row r="91">
          <cell r="L91">
            <v>112.00975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A3" sqref="A3:C3"/>
    </sheetView>
  </sheetViews>
  <sheetFormatPr defaultRowHeight="14.4" x14ac:dyDescent="0.3"/>
  <cols>
    <col min="1" max="1" width="10.5546875" customWidth="1"/>
    <col min="2" max="2" width="26.88671875" customWidth="1"/>
    <col min="3" max="3" width="23.33203125" customWidth="1"/>
    <col min="4" max="8" width="20.6640625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5" t="s">
        <v>18</v>
      </c>
      <c r="B3" s="15"/>
      <c r="C3" s="15"/>
      <c r="D3" s="3" t="s">
        <v>11</v>
      </c>
      <c r="E3" s="2" t="s">
        <v>15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6" t="s">
        <v>1</v>
      </c>
      <c r="B5" s="16" t="s">
        <v>2</v>
      </c>
      <c r="C5" s="17" t="s">
        <v>3</v>
      </c>
      <c r="D5" s="17"/>
      <c r="E5" s="17"/>
      <c r="F5" s="17" t="s">
        <v>4</v>
      </c>
      <c r="G5" s="17"/>
      <c r="H5" s="17"/>
      <c r="I5" s="18" t="s">
        <v>13</v>
      </c>
    </row>
    <row r="6" spans="1:9" ht="43.2" x14ac:dyDescent="0.3">
      <c r="A6" s="16"/>
      <c r="B6" s="16"/>
      <c r="C6" s="13" t="s">
        <v>5</v>
      </c>
      <c r="D6" s="13" t="s">
        <v>6</v>
      </c>
      <c r="E6" s="13" t="s">
        <v>14</v>
      </c>
      <c r="F6" s="13" t="s">
        <v>7</v>
      </c>
      <c r="G6" s="13" t="s">
        <v>12</v>
      </c>
      <c r="H6" s="13" t="s">
        <v>14</v>
      </c>
      <c r="I6" s="18"/>
    </row>
    <row r="7" spans="1:9" x14ac:dyDescent="0.3">
      <c r="A7" s="5">
        <v>1</v>
      </c>
      <c r="B7" s="6" t="s">
        <v>8</v>
      </c>
      <c r="C7" s="7">
        <f>'[1]ПОКУПКА по фин. отч.2016'!$L$78*1000</f>
        <v>1143043</v>
      </c>
      <c r="D7" s="8">
        <f>E7/C7</f>
        <v>1.260122488830254</v>
      </c>
      <c r="E7" s="8">
        <f>'[1]ПОКУПКА по фин. отч.2016'!$L$85*1000</f>
        <v>1440374.19</v>
      </c>
      <c r="F7" s="7">
        <f>'[1]ПОКУПКА по фин. отч.2016'!$L$81</f>
        <v>0.88421000000000005</v>
      </c>
      <c r="G7" s="8">
        <f>H7/F7</f>
        <v>519129.38102939347</v>
      </c>
      <c r="H7" s="8">
        <f>'[1]ПОКУПКА по фин. отч.2016'!$L$82*1000</f>
        <v>459019.39</v>
      </c>
      <c r="I7" s="8">
        <f>SUM(E7+H7)</f>
        <v>1899393.58</v>
      </c>
    </row>
    <row r="8" spans="1:9" x14ac:dyDescent="0.3">
      <c r="A8" s="5">
        <v>2</v>
      </c>
      <c r="B8" s="6" t="s">
        <v>16</v>
      </c>
      <c r="C8" s="7">
        <f>'[1]ПОКУПКА по фин. отч.2016'!$L$87*1000</f>
        <v>4</v>
      </c>
      <c r="D8" s="8">
        <f>E8/C8</f>
        <v>3.46</v>
      </c>
      <c r="E8" s="8">
        <f>'[1]ПОКУПКА по фин. отч.2016'!$L$88*1000</f>
        <v>13.84</v>
      </c>
      <c r="F8" s="8"/>
      <c r="G8" s="8"/>
      <c r="H8" s="8"/>
      <c r="I8" s="8">
        <f>SUM(E8+H8)</f>
        <v>13.84</v>
      </c>
    </row>
    <row r="9" spans="1:9" x14ac:dyDescent="0.3">
      <c r="A9" s="5">
        <v>3</v>
      </c>
      <c r="B9" s="5" t="s">
        <v>9</v>
      </c>
      <c r="C9" s="7">
        <f>'[1]ПОКУПКА по фин. отч.2016'!$L$90*1000</f>
        <v>23000</v>
      </c>
      <c r="D9" s="8">
        <f>E9/C9</f>
        <v>4.8699891304347824</v>
      </c>
      <c r="E9" s="8">
        <f>'[1]ПОКУПКА по фин. отч.2016'!$L$91*1000</f>
        <v>112009.75</v>
      </c>
      <c r="F9" s="8"/>
      <c r="G9" s="8"/>
      <c r="H9" s="8"/>
      <c r="I9" s="8">
        <f>SUM(E9+H9)</f>
        <v>112009.75</v>
      </c>
    </row>
    <row r="10" spans="1:9" s="12" customFormat="1" ht="13.2" x14ac:dyDescent="0.25">
      <c r="A10" s="9" t="s">
        <v>10</v>
      </c>
      <c r="B10" s="9"/>
      <c r="C10" s="10">
        <f>SUM(C7:C9)</f>
        <v>1166047</v>
      </c>
      <c r="D10" s="11"/>
      <c r="E10" s="10">
        <f t="shared" ref="E10:F10" si="0">SUM(E7:E9)</f>
        <v>1552397.78</v>
      </c>
      <c r="F10" s="10">
        <f t="shared" si="0"/>
        <v>0.88421000000000005</v>
      </c>
      <c r="G10" s="11"/>
      <c r="H10" s="10">
        <f>SUM(H7:H9)</f>
        <v>459019.39</v>
      </c>
      <c r="I10" s="11">
        <f>SUM(I7:I9)</f>
        <v>2011417.1700000002</v>
      </c>
    </row>
    <row r="12" spans="1:9" x14ac:dyDescent="0.3">
      <c r="A12" s="14" t="s">
        <v>17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maslova</cp:lastModifiedBy>
  <dcterms:created xsi:type="dcterms:W3CDTF">2017-07-03T12:31:00Z</dcterms:created>
  <dcterms:modified xsi:type="dcterms:W3CDTF">2017-07-04T06:36:10Z</dcterms:modified>
</cp:coreProperties>
</file>