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200" windowHeight="12855" activeTab="0"/>
  </bookViews>
  <sheets>
    <sheet name="План закупки" sheetId="1" r:id="rId1"/>
  </sheets>
  <definedNames>
    <definedName name="_xlnm._FilterDatabase" localSheetId="0" hidden="1">'План закупки'!$A$19:$U$19</definedName>
    <definedName name="_xlnm.Print_Area" localSheetId="0">'План закупки'!$A$1:$U$97</definedName>
  </definedNames>
  <calcPr fullCalcOnLoad="1"/>
</workbook>
</file>

<file path=xl/comments1.xml><?xml version="1.0" encoding="utf-8"?>
<comments xmlns="http://schemas.openxmlformats.org/spreadsheetml/2006/main">
  <authors>
    <author>Кондакова М.Н.</author>
  </authors>
  <commentList>
    <comment ref="N72" authorId="0">
      <text>
        <r>
          <rPr>
            <b/>
            <sz val="9"/>
            <rFont val="Tahoma"/>
            <family val="2"/>
          </rPr>
          <t>Кондакова М.Н.:</t>
        </r>
        <r>
          <rPr>
            <sz val="9"/>
            <rFont val="Tahoma"/>
            <family val="2"/>
          </rPr>
          <t xml:space="preserve">
28147083,86 - это сумма переходящих закупок</t>
        </r>
      </text>
    </comment>
  </commentList>
</comments>
</file>

<file path=xl/sharedStrings.xml><?xml version="1.0" encoding="utf-8"?>
<sst xmlns="http://schemas.openxmlformats.org/spreadsheetml/2006/main" count="611" uniqueCount="217">
  <si>
    <t>Порядковый номер</t>
  </si>
  <si>
    <t>Предмет договора</t>
  </si>
  <si>
    <t>Код по ОКЕИ</t>
  </si>
  <si>
    <t>наименование</t>
  </si>
  <si>
    <t>Единица измерения</t>
  </si>
  <si>
    <t>Сведения о количестве (объеме)</t>
  </si>
  <si>
    <t>Код по ОКАТО</t>
  </si>
  <si>
    <t>График осуществления процедур закупки</t>
  </si>
  <si>
    <t>Способ закупки</t>
  </si>
  <si>
    <t>да/нет</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</si>
  <si>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</si>
  <si>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</si>
  <si>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</si>
  <si>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</si>
  <si>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</si>
  <si>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</si>
  <si>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</si>
  <si>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Условия договора</t>
  </si>
  <si>
    <t>Закупка в электронной форме</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</si>
  <si>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</si>
  <si>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</si>
  <si>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Планируемая дата или период размещения извещения о закупке (месяц, год)</t>
  </si>
  <si>
    <t>Срок исполнения договора (месяц, год)</t>
  </si>
  <si>
    <t>Код по ОКВЭД2</t>
  </si>
  <si>
    <t>Код по ОКПД2</t>
  </si>
  <si>
    <t>Участие субъектов малого и среднего предпринимательства в закупке</t>
  </si>
  <si>
    <t>рублей</t>
  </si>
  <si>
    <t>%</t>
  </si>
  <si>
    <t>Cведения о начальной (максимальной) цене договора (цене лота), руб. без НДС</t>
  </si>
  <si>
    <t>Сведения о начальной (максимальной) цене договора (цене лота), руб. без НДС</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</si>
  <si>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</si>
  <si>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</si>
  <si>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</si>
  <si>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</si>
  <si>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</si>
  <si>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</si>
  <si>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</si>
  <si>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</si>
  <si>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Итого:</t>
  </si>
  <si>
    <t>БП/ИП</t>
  </si>
  <si>
    <t>Лимит по статье бюджета</t>
  </si>
  <si>
    <t xml:space="preserve">Статья бюджета по справочнику статей </t>
  </si>
  <si>
    <t>Закупка не подлежит размещению  в соответствии  п. 5.4.2.3 2 Положения о закупках</t>
  </si>
  <si>
    <t>Общая сумма закупок в 2021г.:</t>
  </si>
  <si>
    <t>I квартал 2021г.</t>
  </si>
  <si>
    <t>II квартал 2021г.</t>
  </si>
  <si>
    <t>III квартал 2021г.</t>
  </si>
  <si>
    <t>IV квартал 2021г.</t>
  </si>
  <si>
    <t>Наличие разрешение ЦЗО ПАО ГК "ТНС энерго" на проведение закупки</t>
  </si>
  <si>
    <t xml:space="preserve"> Участники закупки только субъекты малого и среднего предпринимательства
</t>
  </si>
  <si>
    <t>43.21</t>
  </si>
  <si>
    <t>Оказание услуги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</si>
  <si>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Услуга по проверке приборов учета электрической энергии на территории Республики Марий Эл для осуществления расчетов за потребленный коммунальный ресурс «электрическая энергия"</t>
  </si>
  <si>
    <t>шт.</t>
  </si>
  <si>
    <t>Республика Марий Эл</t>
  </si>
  <si>
    <t>февраль 2021 г.</t>
  </si>
  <si>
    <t>март 2022 г.</t>
  </si>
  <si>
    <t>Открытый аукцион</t>
  </si>
  <si>
    <t>да</t>
  </si>
  <si>
    <t>нет</t>
  </si>
  <si>
    <t>82.20</t>
  </si>
  <si>
    <t>82.2</t>
  </si>
  <si>
    <t>Оказание услуг по приему и обработке телефонных вызовов</t>
  </si>
  <si>
    <t>Оказание услуг по приему и обработке входящих телефонных вызовов потребителей электрической энергии - физическими лицами</t>
  </si>
  <si>
    <t>Условная единица</t>
  </si>
  <si>
    <t>март 2021 г.</t>
  </si>
  <si>
    <t>декабрь 2021 г.</t>
  </si>
  <si>
    <t>Закупка у единственного источника</t>
  </si>
  <si>
    <t>46.65</t>
  </si>
  <si>
    <t>31.01.</t>
  </si>
  <si>
    <t>Поставка офисной мебели</t>
  </si>
  <si>
    <t>Поставка мебели (Товара) на основании заявок Покупателя</t>
  </si>
  <si>
    <t>апрель 2021 г.</t>
  </si>
  <si>
    <t>Простая закупка</t>
  </si>
  <si>
    <t>63.12</t>
  </si>
  <si>
    <t>63.11.12</t>
  </si>
  <si>
    <t>Сопровождение официального сайта, личного кабинета, мобильного приложения, системы обработки обращений</t>
  </si>
  <si>
    <t>Необходимость обеспечения взаимодействия с потребителями электрической энергии-физическими лицами</t>
  </si>
  <si>
    <t>43.21.10.210</t>
  </si>
  <si>
    <t>Выполнение работ по обновлению парка приборов учета электроэнергии в многоквартирных домах (4 этап)</t>
  </si>
  <si>
    <t xml:space="preserve">Выполнение работ по обновлению парка приборов учета электроэнергии в многоквартирных домах </t>
  </si>
  <si>
    <t>июнь 2021 г.</t>
  </si>
  <si>
    <t>82.30</t>
  </si>
  <si>
    <t>82.30.11</t>
  </si>
  <si>
    <t>Оказание услуг по подготовке общего собрания акционеров и выполнению функций счетной комиссии</t>
  </si>
  <si>
    <t>В соответствии с действующим законодательством</t>
  </si>
  <si>
    <t>Выполнение работ по обновлению парка приборов учета электроэнергии в многоквартирных домах (5 этап)</t>
  </si>
  <si>
    <t>май 2021 г.</t>
  </si>
  <si>
    <t>Поставка серверного оборудования</t>
  </si>
  <si>
    <t xml:space="preserve">Поставка оборудования </t>
  </si>
  <si>
    <t>октябрь 2021 г.</t>
  </si>
  <si>
    <t>65.12.1</t>
  </si>
  <si>
    <t>Оказание услуг по добровольному медицинскому страхованию работников ПАО «ТНС энерго Марий Эл»</t>
  </si>
  <si>
    <t>Амбулаторно-поликлиническая помощь; экстренная и плановая стационарная помощь; помощь на дому</t>
  </si>
  <si>
    <t>Открытый запрос предложений</t>
  </si>
  <si>
    <t>64.19</t>
  </si>
  <si>
    <t>64.19.30</t>
  </si>
  <si>
    <t>Проведение расчетов между ПАО «Сбербанк и ПАО «ТНС энерго Марий Эл» по операциям с использованием банковских карт (эквайринг).</t>
  </si>
  <si>
    <t>июнь 2022 г.</t>
  </si>
  <si>
    <t>81.22</t>
  </si>
  <si>
    <t>81.2</t>
  </si>
  <si>
    <t>Оказание клининговых услуг</t>
  </si>
  <si>
    <t>Комплексная уборка с целью обеспечения санитарного состояния помещений Центров обслуживания клиентов ПАО "ТНС энерго Марий Эл"и прилегающих к ним территорий</t>
  </si>
  <si>
    <t>53.2</t>
  </si>
  <si>
    <t>53.10.14</t>
  </si>
  <si>
    <t>Оказание услуг почтовой связи и сопутствующих им услуг</t>
  </si>
  <si>
    <t>47.30.11</t>
  </si>
  <si>
    <t>47.30.10.000</t>
  </si>
  <si>
    <t xml:space="preserve">Поставка топлива для автомобилей </t>
  </si>
  <si>
    <t>Поставка бензина и дизтоплива</t>
  </si>
  <si>
    <t>литр</t>
  </si>
  <si>
    <t>октябрь 2021г.</t>
  </si>
  <si>
    <t>октябрь 2022 г.</t>
  </si>
  <si>
    <t>80.10</t>
  </si>
  <si>
    <t>80.10.12.000</t>
  </si>
  <si>
    <t xml:space="preserve">Охрана объектов Общества посредством выставления на них поста охраны
</t>
  </si>
  <si>
    <t>Оказание охранных услуг и техническое обслуживание оборудования системы охранно-пожарной сигнализации, установленного на объектах ПАО «ТНС энерго Марий Эл»</t>
  </si>
  <si>
    <t>Оказание услуг, связанных с выездом сотрудников Исполнителя для охраны имущества, после получения на пульт централизованного наблюдения Исполнителя тревожных сигналов от системы охранно-пожарной сигнализации Заказчика</t>
  </si>
  <si>
    <t>Поставка автотранспортного средства</t>
  </si>
  <si>
    <t xml:space="preserve">Передача в собственность Покупателя автомобиля </t>
  </si>
  <si>
    <t>август 2021 г.</t>
  </si>
  <si>
    <t>Монтаж системы видеонаблюдения</t>
  </si>
  <si>
    <t>Монтаж системы видеонаблюдения подразделений ПАО "ТНС энерго Марий Эл"</t>
  </si>
  <si>
    <t>июль 2021 г.</t>
  </si>
  <si>
    <t>июль 2022 г.</t>
  </si>
  <si>
    <t>Выполнение работ по обновлению парка приборов учета электроэнергии в многоквартирных домах (6 этап)</t>
  </si>
  <si>
    <t>18.12.</t>
  </si>
  <si>
    <t>18.12.19.190</t>
  </si>
  <si>
    <t>Оказание услуг по изготовлению и конвертации счетов на оплату коммунальной услуги по электроснабжению (далее – Продукции), сортировке, упаковке и доставке Продукции по подразделениям ПАО «ТНС энерго Марий Эл"</t>
  </si>
  <si>
    <t>Изготовление и конвертация счетов на оплату электроснабжения, их сортировка и доставка до подразделений ПАО «ТНС энерго Марий Эл"</t>
  </si>
  <si>
    <t xml:space="preserve"> август 2021 г.</t>
  </si>
  <si>
    <t>сентябрь 2022 г.</t>
  </si>
  <si>
    <t>69.20</t>
  </si>
  <si>
    <t>Обзорная проверка финансовой отчетности Компании по состоянию на и за отчетное полугодие, оканчивающееся 30 июня 2021 года, подготовленной в соответствии с Международными стандартами финансовой отчетности</t>
  </si>
  <si>
    <t>Обзорная проверка финансовой отчетности Компании по состоянию на и за отчетное полугодие, оканчивающееся 30 июня 2020 года, подготовленной в соответствии с Международными стандартами финансовой отчетности</t>
  </si>
  <si>
    <t xml:space="preserve"> август 2022 г.</t>
  </si>
  <si>
    <t>43.9</t>
  </si>
  <si>
    <t xml:space="preserve">Выполнение работ по текущему ремонту кабинетов административного здания ПАО «ТНС энерго Марий Эл» </t>
  </si>
  <si>
    <t xml:space="preserve">Текущий ремонт кабинетов административного здания ПАО «ТНС энерго Марий Эл» </t>
  </si>
  <si>
    <t>Проведение обязательного аудита годовой бухгалтерской (финансовой) отчетности за период с 01.01.2021 г. по 31.12.2021 г</t>
  </si>
  <si>
    <t>Проведение обязательного аудита годовой бухгалтерской (финансовой) отчетности за период с 01.01.2020 г. по 31.12.2020 г</t>
  </si>
  <si>
    <t>сентябрь 2021 г.</t>
  </si>
  <si>
    <t>53.2 </t>
  </si>
  <si>
    <t xml:space="preserve">Оказание услуг по доставке счетов на оплату коммунальной услуги по электроснабжению гражданам-потребителям на территории муниципальных образований Республики Марий Эл» </t>
  </si>
  <si>
    <t xml:space="preserve">Доставка  счетов на оплату коммунальной услуги по электроснабжению </t>
  </si>
  <si>
    <t>43.91</t>
  </si>
  <si>
    <t>43.91.19</t>
  </si>
  <si>
    <t>Выполнение работ  по капитальному ремонту кровли ЦОК Центрального представительства ПАО "ТНС энерго Марий Эл» в пгт. Морки</t>
  </si>
  <si>
    <t xml:space="preserve">Выполнение капитального ремонта кровли </t>
  </si>
  <si>
    <t>ноябрь 2021 г.</t>
  </si>
  <si>
    <t>Аудит бухгалтерской (финансовой) отчетности Компании по состоянию на и за отчетный год, оканчивающийся 31 декабря 2021 г., составленной в соответствии с Международными стандартами финансовой отчетности</t>
  </si>
  <si>
    <t xml:space="preserve"> апрель 2022 г.</t>
  </si>
  <si>
    <t>Оказание охранных услуг на объектах ПАО «ТНС энерго Марий Эл»</t>
  </si>
  <si>
    <t xml:space="preserve"> 17 . 1 .</t>
  </si>
  <si>
    <t>Поставка офисной бумаги</t>
  </si>
  <si>
    <t>Поставка офисной бумаги на основании заявок Покупателя</t>
  </si>
  <si>
    <t>пачка</t>
  </si>
  <si>
    <t>апрель 2022 г.</t>
  </si>
  <si>
    <t>декабрь 2021г.</t>
  </si>
  <si>
    <t>декабрь 2022 г.</t>
  </si>
  <si>
    <t>esb@esb.mari.ru</t>
  </si>
  <si>
    <t xml:space="preserve"> ПАО "ТНС энерго Марий Эл"</t>
  </si>
  <si>
    <t>424019, РМЭ, г. Йошкар-Ола, ул.Й. Кырли, д. 21</t>
  </si>
  <si>
    <t>8 (8362) 46-51-80</t>
  </si>
  <si>
    <t xml:space="preserve">26.20.21.110
</t>
  </si>
  <si>
    <t>26.20.3</t>
  </si>
  <si>
    <t>45.11.2</t>
  </si>
  <si>
    <t>29.10.22</t>
  </si>
  <si>
    <t>33.20.42.000</t>
  </si>
  <si>
    <t>Заместитель Генерального директора</t>
  </si>
  <si>
    <t>ПАО "ТНС энерго Марий Эл"</t>
  </si>
  <si>
    <t xml:space="preserve">                           М.Е. Белоусов</t>
  </si>
  <si>
    <t xml:space="preserve"> ПАО ГК "ТНС энерго" - управляющий директор</t>
  </si>
  <si>
    <t xml:space="preserve">80.20 </t>
  </si>
  <si>
    <t>БП</t>
  </si>
  <si>
    <t>0230704000 Расходы по выполнению функций исполнителей коммунальных услуг</t>
  </si>
  <si>
    <t xml:space="preserve">0230711010 Расходы по договору </t>
  </si>
  <si>
    <t>0230510010 Покупка мебели (малоценные)</t>
  </si>
  <si>
    <t>ИП</t>
  </si>
  <si>
    <t xml:space="preserve">0400101010 Техническое перевооружение и реконструкция </t>
  </si>
  <si>
    <t>0230501010 Бумага для офисных нужд</t>
  </si>
  <si>
    <t>0230712000 Сопровождение сайта</t>
  </si>
  <si>
    <t>0230909000 Расходы на проведение собрания акционеров</t>
  </si>
  <si>
    <t>0400102020 Серверное и сетевое оборудование</t>
  </si>
  <si>
    <t>0230725010 Добровольное медицинское страхование</t>
  </si>
  <si>
    <t>0230705020 Сбербанк РФ</t>
  </si>
  <si>
    <t>0230723060 Уборка офисов</t>
  </si>
  <si>
    <t>0230723070 Уборка прилегающей территории</t>
  </si>
  <si>
    <t>0230701010 Ремонт помещений и зданий</t>
  </si>
  <si>
    <t>0230721010 Физическая охрана</t>
  </si>
  <si>
    <t>0230721020 Пультовая охрана ПЦН и КТС</t>
  </si>
  <si>
    <t>0400102010 Автотранспорт</t>
  </si>
  <si>
    <t>0400102050 Прочие ОС</t>
  </si>
  <si>
    <t>0230707010 Услуги по печати квитанций</t>
  </si>
  <si>
    <t>0230716020 Аудиторские услуги по МСФО</t>
  </si>
  <si>
    <t>0230716031    Резерв на аудиторкие услуги по РСБУ</t>
  </si>
  <si>
    <t>0230707020 Услуги по доставке квитанций</t>
  </si>
  <si>
    <t>0230505000 Топливо и горюче-смазочные материалы</t>
  </si>
  <si>
    <t>0230716032 Резерв на аудиторские услуги по МСФО</t>
  </si>
  <si>
    <t>0230506000 Марки, конверты, бланки</t>
  </si>
  <si>
    <t>0230709000 Почтово-экспедиторские услуги</t>
  </si>
  <si>
    <t>Утверждено</t>
  </si>
  <si>
    <t xml:space="preserve">Решением  Совета директоров  ПАО "ТНС энерго Марий Эл"   </t>
  </si>
  <si>
    <t xml:space="preserve">Председатель Совета директоров </t>
  </si>
  <si>
    <t>ноябрь 2022 г.</t>
  </si>
  <si>
    <t>сентябрь 2021г.</t>
  </si>
  <si>
    <t>СОГЛАСОВАНО:</t>
  </si>
  <si>
    <t>Решением ЦЗО ПАО «ГК ТНС энерго»</t>
  </si>
  <si>
    <t>Председатель ЦЗО ПАО «ГК ТНС энерго»</t>
  </si>
  <si>
    <t xml:space="preserve">                                               /Доценко О.М./</t>
  </si>
  <si>
    <t>август 2022 г.</t>
  </si>
  <si>
    <t>Скорректированная  ГКПЗ на 2021-2023 гг.</t>
  </si>
  <si>
    <t xml:space="preserve">ПАО "ТНС энерго Марий Эл" </t>
  </si>
  <si>
    <t>Протокол № 361/2021</t>
  </si>
  <si>
    <t>протокол №315-с/21 от 01.09.2021 г.</t>
  </si>
  <si>
    <t>Капитонов В.А.</t>
  </si>
  <si>
    <t>от «20» августа 2021г.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</si>
</sst>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00"/>
    <numFmt numFmtId="188" formatCode="0.0"/>
    <numFmt numFmtId="189" formatCode="#,##0.0"/>
  </numFmts>
  <fonts count="74">
    <font>
      <sz val="10"/>
      <name val="Arial Cyr"/>
      <family val="0"/>
    </font>
    <font>
      <sz val="12"/>
      <name val="Times New Roman"/>
      <family val="1"/>
    </font>
    <font>
      <i/>
      <sz val="9"/>
      <name val="Times New Roman"/>
      <family val="1"/>
    </font>
    <font>
      <sz val="9"/>
      <name val="Times New Roman"/>
      <family val="1"/>
    </font>
    <font>
      <sz val="10"/>
      <name val="Times New Roman"/>
      <family val="1"/>
    </font>
    <font>
      <b/>
      <sz val="9"/>
      <name val="Times New Roman"/>
      <family val="1"/>
    </font>
    <font>
      <b/>
      <sz val="12"/>
      <name val="Times New Roman"/>
      <family val="1"/>
    </font>
    <font>
      <sz val="9"/>
      <name val="Arial Cyr"/>
      <family val="0"/>
    </font>
    <font>
      <sz val="9"/>
      <name val="Tahoma"/>
      <family val="2"/>
    </font>
    <font>
      <b/>
      <sz val="9"/>
      <name val="Tahoma"/>
      <family val="2"/>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9"/>
      <color indexed="8"/>
      <name val="Times New Roman"/>
      <family val="1"/>
    </font>
    <font>
      <sz val="10"/>
      <color indexed="8"/>
      <name val="Arial Cyr"/>
      <family val="0"/>
    </font>
    <font>
      <b/>
      <sz val="12"/>
      <color indexed="8"/>
      <name val="Times New Roman"/>
      <family val="1"/>
    </font>
    <font>
      <b/>
      <sz val="10"/>
      <color indexed="8"/>
      <name val="Arial Cyr"/>
      <family val="0"/>
    </font>
    <font>
      <b/>
      <sz val="9"/>
      <color indexed="8"/>
      <name val="Times New Roman"/>
      <family val="1"/>
    </font>
    <font>
      <sz val="12"/>
      <color indexed="8"/>
      <name val="Times New Roman"/>
      <family val="1"/>
    </font>
    <font>
      <b/>
      <sz val="10"/>
      <color indexed="10"/>
      <name val="Arial Cyr"/>
      <family val="0"/>
    </font>
    <font>
      <sz val="10"/>
      <color indexed="10"/>
      <name val="Arial Cyr"/>
      <family val="0"/>
    </font>
    <font>
      <b/>
      <sz val="13"/>
      <color indexed="8"/>
      <name val="Times New Roman"/>
      <family val="1"/>
    </font>
    <font>
      <sz val="9"/>
      <color indexed="8"/>
      <name val="Calibri"/>
      <family val="2"/>
    </font>
    <font>
      <sz val="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Times New Roman"/>
      <family val="1"/>
    </font>
    <font>
      <sz val="9"/>
      <color theme="1"/>
      <name val="Times New Roman"/>
      <family val="1"/>
    </font>
    <font>
      <sz val="10"/>
      <color theme="1"/>
      <name val="Arial Cyr"/>
      <family val="0"/>
    </font>
    <font>
      <b/>
      <sz val="12"/>
      <color theme="1"/>
      <name val="Times New Roman"/>
      <family val="1"/>
    </font>
    <font>
      <b/>
      <sz val="10"/>
      <color theme="1"/>
      <name val="Arial Cyr"/>
      <family val="0"/>
    </font>
    <font>
      <b/>
      <sz val="9"/>
      <color theme="1"/>
      <name val="Times New Roman"/>
      <family val="1"/>
    </font>
    <font>
      <sz val="12"/>
      <color theme="1"/>
      <name val="Times New Roman"/>
      <family val="1"/>
    </font>
    <font>
      <b/>
      <sz val="10"/>
      <color rgb="FFFF0000"/>
      <name val="Arial Cyr"/>
      <family val="0"/>
    </font>
    <font>
      <sz val="10"/>
      <color rgb="FFFF0000"/>
      <name val="Arial Cyr"/>
      <family val="0"/>
    </font>
    <font>
      <b/>
      <sz val="13"/>
      <color theme="1"/>
      <name val="Times New Roman"/>
      <family val="1"/>
    </font>
    <font>
      <sz val="9"/>
      <color theme="1"/>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505050"/>
      </left>
      <right style="thin">
        <color rgb="FF505050"/>
      </right>
      <top style="thin">
        <color rgb="FF505050"/>
      </top>
      <bottom/>
    </border>
    <border>
      <left style="thin">
        <color rgb="FF505050"/>
      </left>
      <right style="thin">
        <color rgb="FF505050"/>
      </right>
      <top style="thin"/>
      <bottom/>
    </border>
    <border>
      <left style="thin">
        <color rgb="FF505050"/>
      </left>
      <right style="thin"/>
      <top style="thin"/>
      <bottom/>
    </border>
    <border>
      <left/>
      <right style="thin">
        <color rgb="FF505050"/>
      </right>
      <top style="thin">
        <color rgb="FF505050"/>
      </top>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43"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1" fillId="32" borderId="0" applyNumberFormat="0" applyBorder="0" applyAlignment="0" applyProtection="0"/>
  </cellStyleXfs>
  <cellXfs count="214">
    <xf numFmtId="0" fontId="0" fillId="0" borderId="0" xfId="0" applyAlignment="1">
      <alignment/>
    </xf>
    <xf numFmtId="0" fontId="0" fillId="0" borderId="0" xfId="0" applyBorder="1" applyAlignment="1">
      <alignment/>
    </xf>
    <xf numFmtId="0" fontId="1" fillId="0" borderId="0" xfId="0" applyFont="1" applyFill="1" applyBorder="1" applyAlignment="1">
      <alignment/>
    </xf>
    <xf numFmtId="49" fontId="1" fillId="0" borderId="0" xfId="0" applyNumberFormat="1" applyFont="1" applyFill="1" applyBorder="1" applyAlignment="1">
      <alignment/>
    </xf>
    <xf numFmtId="0" fontId="0" fillId="0" borderId="0" xfId="0" applyFill="1" applyAlignment="1">
      <alignment/>
    </xf>
    <xf numFmtId="0" fontId="62" fillId="0" borderId="10" xfId="0" applyFont="1" applyFill="1" applyBorder="1" applyAlignment="1">
      <alignment horizontal="left" wrapText="1"/>
    </xf>
    <xf numFmtId="0" fontId="63" fillId="0" borderId="10" xfId="0" applyFont="1" applyFill="1" applyBorder="1" applyAlignment="1">
      <alignment horizontal="left" wrapText="1"/>
    </xf>
    <xf numFmtId="17" fontId="62" fillId="0" borderId="10" xfId="0" applyNumberFormat="1" applyFont="1" applyFill="1" applyBorder="1" applyAlignment="1">
      <alignment horizontal="center" wrapText="1"/>
    </xf>
    <xf numFmtId="0" fontId="64" fillId="0" borderId="0" xfId="0" applyFont="1" applyFill="1" applyAlignment="1">
      <alignment/>
    </xf>
    <xf numFmtId="0" fontId="63" fillId="0" borderId="10" xfId="0" applyNumberFormat="1" applyFont="1" applyFill="1" applyBorder="1" applyAlignment="1">
      <alignment horizontal="center" wrapText="1"/>
    </xf>
    <xf numFmtId="0" fontId="63" fillId="0" borderId="10" xfId="0" applyFont="1" applyFill="1" applyBorder="1" applyAlignment="1">
      <alignment horizontal="center" wrapText="1"/>
    </xf>
    <xf numFmtId="1" fontId="63" fillId="0" borderId="10" xfId="0" applyNumberFormat="1" applyFont="1" applyFill="1" applyBorder="1" applyAlignment="1">
      <alignment horizontal="center" wrapText="1"/>
    </xf>
    <xf numFmtId="17" fontId="63" fillId="0" borderId="10" xfId="0" applyNumberFormat="1" applyFont="1" applyFill="1" applyBorder="1" applyAlignment="1">
      <alignment horizontal="center" wrapText="1"/>
    </xf>
    <xf numFmtId="0" fontId="62" fillId="0" borderId="10" xfId="0" applyNumberFormat="1" applyFont="1" applyFill="1" applyBorder="1" applyAlignment="1">
      <alignment horizontal="center" wrapText="1"/>
    </xf>
    <xf numFmtId="0" fontId="62" fillId="0" borderId="10" xfId="0" applyFont="1" applyFill="1" applyBorder="1" applyAlignment="1">
      <alignment horizontal="center" wrapText="1"/>
    </xf>
    <xf numFmtId="1" fontId="62" fillId="0" borderId="10" xfId="0" applyNumberFormat="1" applyFont="1" applyFill="1" applyBorder="1" applyAlignment="1">
      <alignment horizontal="center" wrapText="1"/>
    </xf>
    <xf numFmtId="0" fontId="64" fillId="0" borderId="0" xfId="0" applyNumberFormat="1" applyFont="1" applyFill="1" applyAlignment="1">
      <alignment/>
    </xf>
    <xf numFmtId="0" fontId="63" fillId="0" borderId="0" xfId="0" applyNumberFormat="1" applyFont="1" applyFill="1" applyBorder="1" applyAlignment="1">
      <alignment/>
    </xf>
    <xf numFmtId="0" fontId="63" fillId="0" borderId="0" xfId="0" applyFont="1" applyFill="1" applyBorder="1" applyAlignment="1">
      <alignment/>
    </xf>
    <xf numFmtId="4" fontId="63" fillId="0" borderId="0" xfId="0" applyNumberFormat="1" applyFont="1" applyFill="1" applyBorder="1" applyAlignment="1">
      <alignment horizontal="center"/>
    </xf>
    <xf numFmtId="4" fontId="63" fillId="0" borderId="0" xfId="0" applyNumberFormat="1" applyFont="1" applyFill="1" applyBorder="1" applyAlignment="1">
      <alignment/>
    </xf>
    <xf numFmtId="4" fontId="64" fillId="0" borderId="0" xfId="0" applyNumberFormat="1" applyFont="1" applyFill="1" applyBorder="1" applyAlignment="1">
      <alignment horizontal="center"/>
    </xf>
    <xf numFmtId="0" fontId="63" fillId="0" borderId="0" xfId="0" applyNumberFormat="1" applyFont="1" applyFill="1" applyBorder="1" applyAlignment="1">
      <alignment horizontal="center" vertical="center" wrapText="1"/>
    </xf>
    <xf numFmtId="0" fontId="63" fillId="0" borderId="11" xfId="0" applyNumberFormat="1" applyFont="1" applyFill="1" applyBorder="1" applyAlignment="1">
      <alignment horizontal="center" vertical="center" wrapText="1"/>
    </xf>
    <xf numFmtId="0" fontId="65" fillId="0" borderId="0" xfId="0" applyFont="1" applyFill="1" applyAlignment="1">
      <alignment/>
    </xf>
    <xf numFmtId="0" fontId="66" fillId="0" borderId="0" xfId="0" applyNumberFormat="1" applyFont="1" applyFill="1" applyAlignment="1">
      <alignment/>
    </xf>
    <xf numFmtId="0" fontId="66" fillId="0" borderId="0" xfId="0" applyFont="1" applyFill="1" applyAlignment="1">
      <alignment/>
    </xf>
    <xf numFmtId="0" fontId="63" fillId="0" borderId="12" xfId="0" applyNumberFormat="1" applyFont="1" applyFill="1" applyBorder="1" applyAlignment="1">
      <alignment horizontal="center" wrapText="1"/>
    </xf>
    <xf numFmtId="0" fontId="62" fillId="0" borderId="13" xfId="0" applyNumberFormat="1" applyFont="1" applyFill="1" applyBorder="1" applyAlignment="1">
      <alignment horizontal="center" wrapText="1"/>
    </xf>
    <xf numFmtId="0" fontId="62" fillId="0" borderId="13" xfId="0" applyFont="1" applyFill="1" applyBorder="1" applyAlignment="1">
      <alignment horizontal="left" wrapText="1"/>
    </xf>
    <xf numFmtId="1" fontId="62" fillId="0" borderId="13" xfId="0" applyNumberFormat="1" applyFont="1" applyFill="1" applyBorder="1" applyAlignment="1">
      <alignment horizontal="center" wrapText="1"/>
    </xf>
    <xf numFmtId="2" fontId="67" fillId="0" borderId="14" xfId="0" applyNumberFormat="1" applyFont="1" applyFill="1" applyBorder="1" applyAlignment="1">
      <alignment horizontal="right" wrapText="1"/>
    </xf>
    <xf numFmtId="49" fontId="62" fillId="0" borderId="13" xfId="0" applyNumberFormat="1" applyFont="1" applyFill="1" applyBorder="1" applyAlignment="1">
      <alignment horizontal="center" wrapText="1"/>
    </xf>
    <xf numFmtId="17" fontId="62" fillId="0" borderId="13" xfId="0" applyNumberFormat="1" applyFont="1" applyFill="1" applyBorder="1" applyAlignment="1">
      <alignment horizontal="center" wrapText="1"/>
    </xf>
    <xf numFmtId="0" fontId="62" fillId="0" borderId="13" xfId="0" applyFont="1" applyFill="1" applyBorder="1" applyAlignment="1">
      <alignment horizontal="center" wrapText="1"/>
    </xf>
    <xf numFmtId="0" fontId="62" fillId="0" borderId="14" xfId="0" applyFont="1" applyFill="1" applyBorder="1" applyAlignment="1">
      <alignment horizontal="center" wrapText="1"/>
    </xf>
    <xf numFmtId="2" fontId="67" fillId="0" borderId="13" xfId="0" applyNumberFormat="1" applyFont="1" applyFill="1" applyBorder="1" applyAlignment="1">
      <alignment horizontal="right" wrapText="1"/>
    </xf>
    <xf numFmtId="4" fontId="67" fillId="0" borderId="13" xfId="0" applyNumberFormat="1" applyFont="1" applyFill="1" applyBorder="1" applyAlignment="1">
      <alignment horizontal="center" wrapText="1"/>
    </xf>
    <xf numFmtId="0" fontId="67" fillId="0" borderId="13" xfId="0" applyFont="1" applyFill="1" applyBorder="1" applyAlignment="1">
      <alignment horizontal="left" wrapText="1"/>
    </xf>
    <xf numFmtId="4" fontId="67" fillId="0" borderId="10" xfId="0" applyNumberFormat="1" applyFont="1" applyFill="1" applyBorder="1" applyAlignment="1">
      <alignment horizontal="center" wrapText="1"/>
    </xf>
    <xf numFmtId="49" fontId="62"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11" xfId="0" applyNumberFormat="1" applyFont="1" applyFill="1" applyBorder="1" applyAlignment="1">
      <alignment wrapText="1"/>
    </xf>
    <xf numFmtId="0" fontId="63" fillId="0" borderId="0" xfId="0" applyNumberFormat="1" applyFont="1" applyFill="1" applyBorder="1" applyAlignment="1">
      <alignment wrapText="1"/>
    </xf>
    <xf numFmtId="0" fontId="63" fillId="0" borderId="10" xfId="0" applyNumberFormat="1" applyFont="1" applyFill="1" applyBorder="1" applyAlignment="1">
      <alignment horizontal="center" vertical="center" wrapText="1"/>
    </xf>
    <xf numFmtId="0" fontId="63" fillId="0" borderId="15" xfId="0" applyNumberFormat="1" applyFont="1" applyFill="1" applyBorder="1" applyAlignment="1">
      <alignment horizontal="center" wrapText="1"/>
    </xf>
    <xf numFmtId="0" fontId="2" fillId="0" borderId="16" xfId="0" applyNumberFormat="1" applyFont="1" applyFill="1" applyBorder="1" applyAlignment="1">
      <alignment horizontal="center" wrapText="1"/>
    </xf>
    <xf numFmtId="0" fontId="2" fillId="0" borderId="16" xfId="0" applyFont="1" applyFill="1" applyBorder="1" applyAlignment="1">
      <alignment horizontal="left" wrapText="1"/>
    </xf>
    <xf numFmtId="0" fontId="2" fillId="0" borderId="16" xfId="0" applyFont="1" applyFill="1" applyBorder="1" applyAlignment="1">
      <alignment horizontal="center" wrapText="1"/>
    </xf>
    <xf numFmtId="1" fontId="2" fillId="0" borderId="16" xfId="0" applyNumberFormat="1" applyFont="1" applyFill="1" applyBorder="1" applyAlignment="1">
      <alignment horizontal="center" wrapText="1"/>
    </xf>
    <xf numFmtId="17" fontId="2" fillId="0" borderId="16" xfId="0" applyNumberFormat="1" applyFont="1" applyFill="1" applyBorder="1" applyAlignment="1">
      <alignment horizontal="center" wrapText="1"/>
    </xf>
    <xf numFmtId="2" fontId="67" fillId="0" borderId="17" xfId="0" applyNumberFormat="1" applyFont="1" applyFill="1" applyBorder="1" applyAlignment="1">
      <alignment horizontal="right" wrapText="1"/>
    </xf>
    <xf numFmtId="0" fontId="64" fillId="0" borderId="0" xfId="0" applyNumberFormat="1" applyFont="1" applyFill="1" applyBorder="1" applyAlignment="1">
      <alignment horizontal="center"/>
    </xf>
    <xf numFmtId="0"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0" xfId="0" applyFont="1" applyFill="1" applyBorder="1" applyAlignment="1">
      <alignment horizontal="center" wrapText="1"/>
    </xf>
    <xf numFmtId="0" fontId="64" fillId="0" borderId="0" xfId="0" applyFont="1" applyFill="1" applyBorder="1" applyAlignment="1">
      <alignment/>
    </xf>
    <xf numFmtId="2" fontId="67" fillId="0" borderId="10" xfId="0" applyNumberFormat="1" applyFont="1" applyFill="1" applyBorder="1" applyAlignment="1">
      <alignment horizontal="right" wrapText="1"/>
    </xf>
    <xf numFmtId="0" fontId="62" fillId="0" borderId="0" xfId="0" applyFont="1" applyFill="1" applyBorder="1" applyAlignment="1">
      <alignment horizontal="center" wrapText="1"/>
    </xf>
    <xf numFmtId="0" fontId="62" fillId="0" borderId="15" xfId="0" applyFont="1" applyFill="1" applyBorder="1" applyAlignment="1">
      <alignment horizontal="center" wrapText="1"/>
    </xf>
    <xf numFmtId="49" fontId="63" fillId="0" borderId="0" xfId="0" applyNumberFormat="1" applyFont="1" applyFill="1" applyBorder="1" applyAlignment="1">
      <alignment horizontal="center"/>
    </xf>
    <xf numFmtId="0" fontId="63" fillId="0" borderId="11" xfId="0" applyNumberFormat="1" applyFont="1" applyFill="1" applyBorder="1" applyAlignment="1">
      <alignment horizontal="center" wrapText="1"/>
    </xf>
    <xf numFmtId="0" fontId="62" fillId="0" borderId="0" xfId="0" applyNumberFormat="1" applyFont="1" applyFill="1" applyBorder="1" applyAlignment="1">
      <alignment horizontal="center" wrapText="1"/>
    </xf>
    <xf numFmtId="0" fontId="62" fillId="0" borderId="0" xfId="0" applyFont="1" applyFill="1" applyBorder="1" applyAlignment="1">
      <alignment horizontal="left" wrapText="1"/>
    </xf>
    <xf numFmtId="0" fontId="67" fillId="0" borderId="0" xfId="0" applyFont="1" applyFill="1" applyBorder="1" applyAlignment="1">
      <alignment horizontal="left" wrapText="1"/>
    </xf>
    <xf numFmtId="1" fontId="62" fillId="0" borderId="0" xfId="0" applyNumberFormat="1" applyFont="1" applyFill="1" applyBorder="1" applyAlignment="1">
      <alignment horizontal="center" wrapText="1"/>
    </xf>
    <xf numFmtId="2" fontId="67" fillId="0" borderId="0" xfId="0" applyNumberFormat="1" applyFont="1" applyFill="1" applyBorder="1" applyAlignment="1">
      <alignment horizontal="right" wrapText="1"/>
    </xf>
    <xf numFmtId="4" fontId="67" fillId="0" borderId="0" xfId="0" applyNumberFormat="1" applyFont="1" applyFill="1" applyBorder="1" applyAlignment="1">
      <alignment horizontal="center" wrapText="1"/>
    </xf>
    <xf numFmtId="49" fontId="62" fillId="0" borderId="0" xfId="0" applyNumberFormat="1" applyFont="1" applyFill="1" applyBorder="1" applyAlignment="1">
      <alignment horizontal="center" wrapText="1"/>
    </xf>
    <xf numFmtId="17" fontId="62" fillId="0" borderId="0" xfId="0" applyNumberFormat="1" applyFont="1" applyFill="1" applyBorder="1" applyAlignment="1">
      <alignment horizontal="center" wrapText="1"/>
    </xf>
    <xf numFmtId="2" fontId="67" fillId="0" borderId="11" xfId="0" applyNumberFormat="1" applyFont="1" applyFill="1" applyBorder="1" applyAlignment="1">
      <alignment horizontal="right" wrapText="1"/>
    </xf>
    <xf numFmtId="0" fontId="67" fillId="0" borderId="0" xfId="0" applyNumberFormat="1" applyFont="1" applyFill="1" applyBorder="1" applyAlignment="1">
      <alignment/>
    </xf>
    <xf numFmtId="0" fontId="64" fillId="0" borderId="0" xfId="0" applyNumberFormat="1" applyFont="1" applyFill="1" applyBorder="1" applyAlignment="1">
      <alignment/>
    </xf>
    <xf numFmtId="4" fontId="64" fillId="0" borderId="0" xfId="0" applyNumberFormat="1" applyFont="1" applyFill="1" applyBorder="1" applyAlignment="1">
      <alignment/>
    </xf>
    <xf numFmtId="4" fontId="5" fillId="0" borderId="10" xfId="0" applyNumberFormat="1" applyFont="1" applyFill="1" applyBorder="1" applyAlignment="1">
      <alignment horizontal="center" wrapText="1"/>
    </xf>
    <xf numFmtId="0" fontId="63" fillId="0" borderId="18" xfId="0" applyNumberFormat="1" applyFont="1" applyFill="1" applyBorder="1" applyAlignment="1">
      <alignment horizontal="center" vertical="center" wrapText="1"/>
    </xf>
    <xf numFmtId="0" fontId="63" fillId="0" borderId="15" xfId="0" applyNumberFormat="1"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 fillId="33" borderId="0" xfId="0" applyFont="1" applyFill="1" applyBorder="1" applyAlignment="1">
      <alignment vertical="center" wrapText="1"/>
    </xf>
    <xf numFmtId="49" fontId="68" fillId="33" borderId="0" xfId="0" applyNumberFormat="1" applyFont="1" applyFill="1" applyBorder="1" applyAlignment="1">
      <alignment horizontal="left"/>
    </xf>
    <xf numFmtId="0" fontId="0" fillId="33" borderId="0" xfId="0" applyFill="1" applyAlignment="1">
      <alignment/>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63" fillId="0" borderId="10" xfId="0" applyFont="1" applyFill="1" applyBorder="1" applyAlignment="1">
      <alignment horizontal="center" vertical="center"/>
    </xf>
    <xf numFmtId="3" fontId="3" fillId="0" borderId="1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xf>
    <xf numFmtId="16" fontId="3" fillId="0" borderId="10" xfId="0" applyNumberFormat="1" applyFont="1" applyFill="1" applyBorder="1" applyAlignment="1">
      <alignment horizontal="center" vertical="center" wrapText="1"/>
    </xf>
    <xf numFmtId="0" fontId="3" fillId="0" borderId="10" xfId="54"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wrapText="1"/>
    </xf>
    <xf numFmtId="4" fontId="3" fillId="0" borderId="1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3" fontId="63" fillId="0" borderId="10" xfId="0" applyNumberFormat="1" applyFont="1" applyFill="1" applyBorder="1" applyAlignment="1">
      <alignment horizontal="center" vertical="center"/>
    </xf>
    <xf numFmtId="0" fontId="63" fillId="0" borderId="10" xfId="0" applyFont="1" applyFill="1" applyBorder="1" applyAlignment="1">
      <alignment horizontal="left" vertical="center" wrapText="1"/>
    </xf>
    <xf numFmtId="3" fontId="6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63" fillId="0" borderId="21" xfId="0" applyFont="1" applyFill="1" applyBorder="1" applyAlignment="1">
      <alignment horizontal="center" vertical="center"/>
    </xf>
    <xf numFmtId="0" fontId="6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0" fontId="68" fillId="0" borderId="15" xfId="0" applyFont="1" applyFill="1" applyBorder="1" applyAlignment="1">
      <alignment vertical="center" wrapText="1"/>
    </xf>
    <xf numFmtId="0" fontId="68" fillId="0" borderId="16" xfId="0" applyFont="1" applyFill="1" applyBorder="1" applyAlignment="1">
      <alignment vertical="center" wrapText="1"/>
    </xf>
    <xf numFmtId="0" fontId="68" fillId="0" borderId="17" xfId="0" applyFont="1" applyFill="1" applyBorder="1" applyAlignment="1">
      <alignment vertical="center" wrapText="1"/>
    </xf>
    <xf numFmtId="49" fontId="68" fillId="0" borderId="0" xfId="0" applyNumberFormat="1" applyFont="1" applyFill="1" applyBorder="1" applyAlignment="1">
      <alignment/>
    </xf>
    <xf numFmtId="0" fontId="64" fillId="0" borderId="24" xfId="0" applyNumberFormat="1" applyFont="1" applyFill="1" applyBorder="1" applyAlignment="1">
      <alignment/>
    </xf>
    <xf numFmtId="0" fontId="64" fillId="0" borderId="25" xfId="0" applyNumberFormat="1" applyFont="1" applyFill="1" applyBorder="1" applyAlignment="1">
      <alignment/>
    </xf>
    <xf numFmtId="4" fontId="64" fillId="0" borderId="0" xfId="0" applyNumberFormat="1" applyFont="1" applyFill="1" applyAlignment="1">
      <alignment/>
    </xf>
    <xf numFmtId="0" fontId="69" fillId="0" borderId="0" xfId="0" applyFont="1" applyFill="1" applyAlignment="1">
      <alignment vertical="center"/>
    </xf>
    <xf numFmtId="0" fontId="63" fillId="0" borderId="10" xfId="0" applyNumberFormat="1" applyFont="1" applyFill="1" applyBorder="1" applyAlignment="1">
      <alignment horizontal="center" vertical="center" wrapText="1"/>
    </xf>
    <xf numFmtId="0" fontId="63" fillId="0" borderId="10" xfId="0" applyNumberFormat="1" applyFont="1" applyFill="1" applyBorder="1" applyAlignment="1">
      <alignment horizontal="center" vertical="center"/>
    </xf>
    <xf numFmtId="0" fontId="70" fillId="0" borderId="0" xfId="0" applyFont="1" applyFill="1" applyAlignment="1">
      <alignment vertical="top" wrapText="1"/>
    </xf>
    <xf numFmtId="4" fontId="3" fillId="0" borderId="10" xfId="0" applyNumberFormat="1"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5" fillId="0" borderId="0" xfId="0" applyFont="1" applyFill="1" applyAlignment="1">
      <alignment horizontal="left" vertical="center"/>
    </xf>
    <xf numFmtId="0" fontId="68" fillId="0" borderId="0" xfId="0" applyFont="1" applyFill="1" applyAlignment="1">
      <alignment horizontal="left" vertical="center"/>
    </xf>
    <xf numFmtId="0" fontId="68" fillId="0" borderId="0" xfId="0" applyNumberFormat="1" applyFont="1" applyFill="1" applyAlignment="1">
      <alignment horizontal="left"/>
    </xf>
    <xf numFmtId="0" fontId="71" fillId="0" borderId="0" xfId="0" applyFont="1" applyFill="1" applyAlignment="1">
      <alignment horizontal="center" wrapText="1"/>
    </xf>
    <xf numFmtId="0" fontId="71" fillId="0" borderId="0" xfId="0" applyFont="1" applyFill="1" applyAlignment="1">
      <alignment horizontal="center"/>
    </xf>
    <xf numFmtId="0" fontId="68" fillId="0" borderId="0" xfId="0" applyFont="1" applyFill="1" applyBorder="1" applyAlignment="1">
      <alignment horizontal="left"/>
    </xf>
    <xf numFmtId="0"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4" fontId="65" fillId="0" borderId="0" xfId="0" applyNumberFormat="1" applyFont="1" applyFill="1" applyBorder="1" applyAlignment="1">
      <alignment/>
    </xf>
    <xf numFmtId="0" fontId="72" fillId="0" borderId="0" xfId="0" applyFont="1" applyFill="1" applyAlignment="1">
      <alignment/>
    </xf>
    <xf numFmtId="0" fontId="72" fillId="0" borderId="0" xfId="0" applyFont="1" applyAlignment="1">
      <alignment/>
    </xf>
    <xf numFmtId="4" fontId="68" fillId="0" borderId="0" xfId="0" applyNumberFormat="1" applyFont="1" applyFill="1" applyBorder="1" applyAlignment="1">
      <alignment/>
    </xf>
    <xf numFmtId="4" fontId="1" fillId="0" borderId="0" xfId="0" applyNumberFormat="1" applyFont="1" applyFill="1" applyBorder="1" applyAlignment="1">
      <alignment vertical="top"/>
    </xf>
    <xf numFmtId="0" fontId="41" fillId="0" borderId="0" xfId="0" applyFont="1" applyFill="1" applyAlignment="1">
      <alignment/>
    </xf>
    <xf numFmtId="0" fontId="1" fillId="0" borderId="0" xfId="0" applyFont="1" applyFill="1" applyBorder="1" applyAlignment="1">
      <alignment/>
    </xf>
    <xf numFmtId="0" fontId="68" fillId="0" borderId="0" xfId="0" applyFont="1" applyFill="1" applyBorder="1" applyAlignment="1">
      <alignment/>
    </xf>
    <xf numFmtId="0" fontId="68" fillId="0" borderId="0" xfId="0" applyFont="1" applyFill="1" applyBorder="1" applyAlignment="1">
      <alignment/>
    </xf>
    <xf numFmtId="0" fontId="72" fillId="0" borderId="0" xfId="0" applyFont="1" applyFill="1" applyAlignment="1">
      <alignment horizontal="center" vertical="center" wrapText="1"/>
    </xf>
    <xf numFmtId="0" fontId="63" fillId="0" borderId="10" xfId="0" applyNumberFormat="1" applyFont="1" applyFill="1" applyBorder="1" applyAlignment="1">
      <alignment horizontal="center" vertical="center" wrapText="1"/>
    </xf>
    <xf numFmtId="0" fontId="63" fillId="0" borderId="12" xfId="0" applyNumberFormat="1" applyFont="1" applyFill="1" applyBorder="1" applyAlignment="1">
      <alignment horizontal="center" vertical="center" wrapText="1"/>
    </xf>
    <xf numFmtId="0" fontId="62" fillId="0" borderId="16" xfId="0" applyFont="1" applyFill="1" applyBorder="1" applyAlignment="1">
      <alignment horizontal="center" wrapText="1"/>
    </xf>
    <xf numFmtId="0" fontId="64" fillId="0" borderId="0" xfId="0" applyFont="1" applyFill="1" applyAlignment="1">
      <alignment wrapText="1"/>
    </xf>
    <xf numFmtId="0" fontId="1" fillId="0" borderId="0" xfId="0" applyFont="1" applyAlignment="1">
      <alignment horizontal="left" vertical="center" indent="15"/>
    </xf>
    <xf numFmtId="0" fontId="10" fillId="0" borderId="0" xfId="0" applyFont="1" applyAlignment="1">
      <alignment horizontal="left" vertical="center" indent="15"/>
    </xf>
    <xf numFmtId="0" fontId="63" fillId="0" borderId="10" xfId="0" applyFont="1" applyFill="1" applyBorder="1" applyAlignment="1">
      <alignment horizontal="center" vertical="center" wrapText="1"/>
    </xf>
    <xf numFmtId="49" fontId="63" fillId="0" borderId="16" xfId="0" applyNumberFormat="1" applyFont="1" applyFill="1" applyBorder="1" applyAlignment="1">
      <alignment horizontal="center"/>
    </xf>
    <xf numFmtId="0" fontId="0" fillId="0" borderId="16" xfId="0" applyFill="1" applyBorder="1" applyAlignment="1">
      <alignment/>
    </xf>
    <xf numFmtId="0" fontId="0" fillId="0" borderId="17" xfId="0" applyFill="1" applyBorder="1" applyAlignment="1">
      <alignment/>
    </xf>
    <xf numFmtId="0" fontId="0" fillId="0" borderId="19" xfId="0" applyNumberFormat="1" applyFill="1" applyBorder="1" applyAlignment="1">
      <alignment horizontal="center" vertical="center"/>
    </xf>
    <xf numFmtId="49" fontId="0" fillId="0" borderId="19" xfId="0" applyNumberFormat="1" applyFill="1" applyBorder="1" applyAlignment="1">
      <alignment horizontal="center" vertical="center" wrapText="1"/>
    </xf>
    <xf numFmtId="4" fontId="0" fillId="0" borderId="19" xfId="0" applyNumberFormat="1" applyFill="1" applyBorder="1" applyAlignment="1">
      <alignment vertical="center"/>
    </xf>
    <xf numFmtId="4" fontId="0" fillId="0" borderId="19" xfId="0" applyNumberFormat="1" applyFill="1" applyBorder="1" applyAlignment="1">
      <alignment horizontal="center" vertical="center"/>
    </xf>
    <xf numFmtId="0" fontId="0" fillId="0" borderId="19" xfId="0" applyNumberFormat="1" applyFill="1" applyBorder="1" applyAlignment="1">
      <alignment/>
    </xf>
    <xf numFmtId="0" fontId="0" fillId="0" borderId="10" xfId="0" applyFill="1" applyBorder="1" applyAlignment="1">
      <alignment/>
    </xf>
    <xf numFmtId="0" fontId="0" fillId="0" borderId="16" xfId="0" applyNumberFormat="1" applyFill="1" applyBorder="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center" vertical="center"/>
    </xf>
    <xf numFmtId="0" fontId="0" fillId="0" borderId="10" xfId="0" applyNumberFormat="1" applyFill="1" applyBorder="1" applyAlignment="1">
      <alignment/>
    </xf>
    <xf numFmtId="0" fontId="4" fillId="0" borderId="10" xfId="0" applyFont="1" applyFill="1" applyBorder="1" applyAlignment="1">
      <alignment/>
    </xf>
    <xf numFmtId="0" fontId="7" fillId="0" borderId="19"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wrapText="1"/>
    </xf>
    <xf numFmtId="4" fontId="7" fillId="0" borderId="19" xfId="0" applyNumberFormat="1" applyFont="1" applyFill="1" applyBorder="1" applyAlignment="1">
      <alignment vertical="center"/>
    </xf>
    <xf numFmtId="4" fontId="7" fillId="0" borderId="19" xfId="0" applyNumberFormat="1" applyFont="1" applyFill="1" applyBorder="1" applyAlignment="1">
      <alignment horizontal="center" vertical="center"/>
    </xf>
    <xf numFmtId="0" fontId="68" fillId="0" borderId="10" xfId="0" applyFont="1" applyFill="1" applyBorder="1" applyAlignment="1">
      <alignment horizontal="left" vertical="center" wrapText="1"/>
    </xf>
    <xf numFmtId="0" fontId="68" fillId="0" borderId="10" xfId="0" applyFont="1" applyFill="1" applyBorder="1" applyAlignment="1">
      <alignment horizontal="left"/>
    </xf>
    <xf numFmtId="0" fontId="4" fillId="0" borderId="10"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0" fillId="0" borderId="10" xfId="0" applyFill="1" applyBorder="1" applyAlignment="1">
      <alignment horizontal="center" vertical="center" wrapText="1"/>
    </xf>
    <xf numFmtId="0" fontId="68" fillId="0" borderId="0" xfId="0" applyFont="1" applyFill="1" applyBorder="1" applyAlignment="1">
      <alignment horizontal="left"/>
    </xf>
    <xf numFmtId="0" fontId="68" fillId="0" borderId="17" xfId="0" applyFont="1" applyFill="1" applyBorder="1" applyAlignment="1">
      <alignment horizontal="left" vertical="center" wrapText="1"/>
    </xf>
    <xf numFmtId="49" fontId="68" fillId="0" borderId="0" xfId="0" applyNumberFormat="1" applyFont="1" applyFill="1" applyBorder="1" applyAlignment="1">
      <alignment horizontal="left"/>
    </xf>
    <xf numFmtId="49" fontId="65" fillId="0" borderId="11" xfId="0" applyNumberFormat="1" applyFont="1" applyFill="1" applyBorder="1" applyAlignment="1">
      <alignment horizontal="center"/>
    </xf>
    <xf numFmtId="49" fontId="65" fillId="0" borderId="0" xfId="0" applyNumberFormat="1" applyFont="1" applyFill="1" applyBorder="1" applyAlignment="1">
      <alignment horizontal="center"/>
    </xf>
    <xf numFmtId="0"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NumberFormat="1" applyFont="1" applyFill="1" applyBorder="1" applyAlignment="1">
      <alignment wrapText="1"/>
    </xf>
    <xf numFmtId="0" fontId="63" fillId="0" borderId="0" xfId="0" applyNumberFormat="1" applyFont="1" applyFill="1" applyBorder="1" applyAlignment="1">
      <alignment wrapText="1"/>
    </xf>
    <xf numFmtId="2" fontId="67" fillId="0" borderId="19" xfId="0" applyNumberFormat="1" applyFont="1" applyFill="1" applyBorder="1" applyAlignment="1">
      <alignment horizontal="right" wrapText="1"/>
    </xf>
    <xf numFmtId="49" fontId="63" fillId="0" borderId="15" xfId="0" applyNumberFormat="1" applyFont="1" applyFill="1" applyBorder="1" applyAlignment="1">
      <alignment horizontal="center"/>
    </xf>
    <xf numFmtId="49" fontId="63" fillId="0" borderId="16" xfId="0" applyNumberFormat="1" applyFont="1" applyFill="1" applyBorder="1" applyAlignment="1">
      <alignment horizontal="center"/>
    </xf>
    <xf numFmtId="0" fontId="63" fillId="0" borderId="18" xfId="0" applyNumberFormat="1" applyFont="1" applyFill="1" applyBorder="1" applyAlignment="1">
      <alignment horizontal="center" vertical="center" wrapText="1"/>
    </xf>
    <xf numFmtId="0" fontId="63" fillId="0" borderId="19" xfId="0" applyNumberFormat="1" applyFont="1" applyFill="1" applyBorder="1" applyAlignment="1">
      <alignment horizontal="center" vertical="center" wrapText="1"/>
    </xf>
    <xf numFmtId="0" fontId="63" fillId="33" borderId="18" xfId="0" applyFont="1" applyFill="1" applyBorder="1" applyAlignment="1">
      <alignment horizontal="center" vertical="center"/>
    </xf>
    <xf numFmtId="0" fontId="63" fillId="33" borderId="19" xfId="0"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54" applyFont="1" applyFill="1" applyBorder="1" applyAlignment="1">
      <alignment horizontal="center" vertical="center" wrapText="1"/>
      <protection/>
    </xf>
    <xf numFmtId="0" fontId="3" fillId="0" borderId="19" xfId="54" applyFont="1" applyFill="1" applyBorder="1" applyAlignment="1">
      <alignment horizontal="center" vertical="center" wrapText="1"/>
      <protection/>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4" fontId="3" fillId="0" borderId="18"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4" fontId="3" fillId="0" borderId="18"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18" xfId="0" applyNumberFormat="1" applyFill="1" applyBorder="1" applyAlignment="1">
      <alignment horizontal="center" vertical="center"/>
    </xf>
    <xf numFmtId="0" fontId="0" fillId="0" borderId="19" xfId="0" applyNumberForma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102"/>
  <sheetViews>
    <sheetView showGridLines="0" tabSelected="1" zoomScaleSheetLayoutView="100" zoomScalePageLayoutView="80" workbookViewId="0" topLeftCell="E1">
      <selection activeCell="P18" sqref="P18"/>
    </sheetView>
  </sheetViews>
  <sheetFormatPr defaultColWidth="9.00390625" defaultRowHeight="12.75"/>
  <cols>
    <col min="1" max="1" width="11.125" style="16" customWidth="1"/>
    <col min="2" max="2" width="12.625" style="16" customWidth="1"/>
    <col min="3" max="3" width="12.125" style="16" customWidth="1"/>
    <col min="4" max="4" width="27.375" style="8" customWidth="1"/>
    <col min="5" max="5" width="24.00390625" style="8" customWidth="1"/>
    <col min="6" max="6" width="6.00390625" style="8" customWidth="1"/>
    <col min="7" max="7" width="8.375" style="8" customWidth="1"/>
    <col min="8" max="8" width="15.25390625" style="8" customWidth="1"/>
    <col min="9" max="9" width="15.75390625" style="8" customWidth="1"/>
    <col min="10" max="10" width="13.25390625" style="8" customWidth="1"/>
    <col min="11" max="11" width="16.875" style="8" customWidth="1"/>
    <col min="12" max="12" width="14.625" style="8" customWidth="1"/>
    <col min="13" max="13" width="13.125" style="8" customWidth="1"/>
    <col min="14" max="14" width="13.875" style="8" customWidth="1"/>
    <col min="15" max="16" width="11.00390625" style="8" customWidth="1"/>
    <col min="17" max="18" width="11.00390625" style="8" hidden="1" customWidth="1"/>
    <col min="19" max="19" width="0" style="0" hidden="1" customWidth="1"/>
    <col min="20" max="20" width="15.125" style="0" hidden="1" customWidth="1"/>
    <col min="21" max="21" width="12.75390625" style="0" hidden="1" customWidth="1"/>
  </cols>
  <sheetData>
    <row r="1" spans="1:21" ht="15.75">
      <c r="A1" s="142" t="s">
        <v>201</v>
      </c>
      <c r="B1" s="143"/>
      <c r="C1" s="143"/>
      <c r="D1" s="143"/>
      <c r="E1" s="127"/>
      <c r="R1" s="136"/>
      <c r="S1" s="137"/>
      <c r="T1" s="138"/>
      <c r="U1" s="138"/>
    </row>
    <row r="2" spans="1:21" ht="15.75">
      <c r="A2" s="132" t="s">
        <v>202</v>
      </c>
      <c r="B2" s="132"/>
      <c r="C2" s="132"/>
      <c r="D2" s="132"/>
      <c r="E2" s="128"/>
      <c r="R2" s="139"/>
      <c r="S2" s="137"/>
      <c r="T2" s="137"/>
      <c r="U2" s="137"/>
    </row>
    <row r="3" spans="1:21" ht="19.5" customHeight="1">
      <c r="A3" s="132" t="s">
        <v>214</v>
      </c>
      <c r="B3" s="132"/>
      <c r="C3" s="132"/>
      <c r="D3" s="132"/>
      <c r="E3" s="129"/>
      <c r="R3" s="140"/>
      <c r="S3" s="141"/>
      <c r="T3" s="141"/>
      <c r="U3" s="137"/>
    </row>
    <row r="4" spans="1:18" ht="23.25" customHeight="1">
      <c r="A4" s="144" t="s">
        <v>203</v>
      </c>
      <c r="B4" s="144"/>
      <c r="C4" s="145"/>
      <c r="D4" s="137"/>
      <c r="P4" s="150" t="s">
        <v>206</v>
      </c>
      <c r="R4"/>
    </row>
    <row r="5" spans="1:18" ht="22.5" customHeight="1">
      <c r="A5" s="144" t="s">
        <v>215</v>
      </c>
      <c r="B5" s="144"/>
      <c r="C5" s="145"/>
      <c r="D5" s="137"/>
      <c r="E5" s="130"/>
      <c r="F5" s="130"/>
      <c r="G5" s="130"/>
      <c r="H5" s="130"/>
      <c r="I5" s="130"/>
      <c r="J5" s="130"/>
      <c r="K5" s="130"/>
      <c r="L5" s="130"/>
      <c r="M5" s="130"/>
      <c r="N5" s="130"/>
      <c r="O5" s="130"/>
      <c r="P5" s="150" t="s">
        <v>207</v>
      </c>
      <c r="R5"/>
    </row>
    <row r="6" spans="1:18" ht="23.25" customHeight="1">
      <c r="A6" s="131"/>
      <c r="B6" s="131"/>
      <c r="C6" s="131"/>
      <c r="D6" s="131"/>
      <c r="E6" s="131"/>
      <c r="F6" s="131"/>
      <c r="G6" s="131"/>
      <c r="H6" s="131"/>
      <c r="I6" s="131"/>
      <c r="J6" s="131"/>
      <c r="K6" s="131"/>
      <c r="L6" s="131"/>
      <c r="M6" s="131"/>
      <c r="N6" s="131"/>
      <c r="O6" s="131"/>
      <c r="P6" s="150" t="s">
        <v>213</v>
      </c>
      <c r="R6"/>
    </row>
    <row r="7" spans="16:18" ht="23.25" customHeight="1">
      <c r="P7" s="150" t="s">
        <v>216</v>
      </c>
      <c r="R7"/>
    </row>
    <row r="8" spans="1:96" s="1" customFormat="1" ht="15.75" customHeight="1">
      <c r="A8" s="174" t="s">
        <v>10</v>
      </c>
      <c r="B8" s="174"/>
      <c r="C8" s="174"/>
      <c r="D8" s="181" t="s">
        <v>161</v>
      </c>
      <c r="E8" s="174"/>
      <c r="F8" s="180"/>
      <c r="G8" s="180"/>
      <c r="H8" s="180"/>
      <c r="I8" s="180"/>
      <c r="J8" s="180"/>
      <c r="K8" s="180"/>
      <c r="L8" s="180"/>
      <c r="M8" s="180"/>
      <c r="N8" s="180"/>
      <c r="O8" s="180"/>
      <c r="P8" s="150" t="s">
        <v>208</v>
      </c>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row>
    <row r="9" spans="1:96" s="1" customFormat="1" ht="15.75" customHeight="1">
      <c r="A9" s="174" t="s">
        <v>11</v>
      </c>
      <c r="B9" s="174"/>
      <c r="C9" s="174"/>
      <c r="D9" s="181" t="s">
        <v>162</v>
      </c>
      <c r="E9" s="174"/>
      <c r="F9" s="182"/>
      <c r="G9" s="182"/>
      <c r="H9" s="182"/>
      <c r="I9" s="182"/>
      <c r="J9" s="182"/>
      <c r="K9" s="182"/>
      <c r="L9" s="182"/>
      <c r="M9" s="182"/>
      <c r="N9" s="182"/>
      <c r="O9" s="182"/>
      <c r="P9" s="150"/>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1" customFormat="1" ht="15.75" customHeight="1">
      <c r="A10" s="174" t="s">
        <v>12</v>
      </c>
      <c r="B10" s="174"/>
      <c r="C10" s="174"/>
      <c r="D10" s="174" t="s">
        <v>163</v>
      </c>
      <c r="E10" s="174"/>
      <c r="F10" s="183" t="s">
        <v>211</v>
      </c>
      <c r="G10" s="184"/>
      <c r="H10" s="184"/>
      <c r="I10" s="184"/>
      <c r="J10" s="184"/>
      <c r="K10" s="184"/>
      <c r="L10" s="184"/>
      <c r="M10" s="184"/>
      <c r="N10" s="184"/>
      <c r="O10" s="184"/>
      <c r="P10" s="151" t="s">
        <v>209</v>
      </c>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1" customFormat="1" ht="15.75" customHeight="1">
      <c r="A11" s="174" t="s">
        <v>13</v>
      </c>
      <c r="B11" s="174"/>
      <c r="C11" s="174"/>
      <c r="D11" s="175" t="s">
        <v>160</v>
      </c>
      <c r="E11" s="175"/>
      <c r="F11" s="183" t="s">
        <v>212</v>
      </c>
      <c r="G11" s="184"/>
      <c r="H11" s="184"/>
      <c r="I11" s="184"/>
      <c r="J11" s="184"/>
      <c r="K11" s="184"/>
      <c r="L11" s="184"/>
      <c r="M11" s="184"/>
      <c r="N11" s="184"/>
      <c r="O11" s="184"/>
      <c r="P11" s="82"/>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1" customFormat="1" ht="15.75">
      <c r="A12" s="174" t="s">
        <v>14</v>
      </c>
      <c r="B12" s="174"/>
      <c r="C12" s="174"/>
      <c r="D12" s="175">
        <v>1215099739</v>
      </c>
      <c r="E12" s="175"/>
      <c r="F12" s="183"/>
      <c r="G12" s="184"/>
      <c r="H12" s="184"/>
      <c r="I12" s="184"/>
      <c r="J12" s="184"/>
      <c r="K12" s="184"/>
      <c r="L12" s="184"/>
      <c r="M12" s="184"/>
      <c r="N12" s="184"/>
      <c r="O12" s="184"/>
      <c r="P12" s="82"/>
      <c r="Q12" s="82"/>
      <c r="R12" s="81"/>
      <c r="S12" s="81"/>
      <c r="T12" s="81"/>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1" customFormat="1" ht="15.75">
      <c r="A13" s="174" t="s">
        <v>15</v>
      </c>
      <c r="B13" s="174"/>
      <c r="C13" s="174"/>
      <c r="D13" s="175">
        <v>785150001</v>
      </c>
      <c r="E13" s="175"/>
      <c r="F13" s="182"/>
      <c r="G13" s="182"/>
      <c r="H13" s="182"/>
      <c r="I13" s="182"/>
      <c r="J13" s="182"/>
      <c r="K13" s="182"/>
      <c r="L13" s="182"/>
      <c r="M13" s="182"/>
      <c r="N13" s="182"/>
      <c r="O13" s="182"/>
      <c r="P13" s="82"/>
      <c r="Q13" s="82"/>
      <c r="R13" s="82"/>
      <c r="S13" s="81"/>
      <c r="T13" s="81"/>
      <c r="U13" s="81"/>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1" customFormat="1" ht="15.75">
      <c r="A14" s="112" t="s">
        <v>16</v>
      </c>
      <c r="B14" s="113"/>
      <c r="C14" s="114"/>
      <c r="D14" s="175">
        <v>88401000000</v>
      </c>
      <c r="E14" s="175"/>
      <c r="F14" s="115"/>
      <c r="G14" s="115"/>
      <c r="H14" s="115"/>
      <c r="I14" s="115"/>
      <c r="J14" s="115"/>
      <c r="K14" s="115"/>
      <c r="L14" s="115"/>
      <c r="M14" s="115"/>
      <c r="N14" s="115"/>
      <c r="O14" s="115"/>
      <c r="P14" s="82"/>
      <c r="Q14" s="82"/>
      <c r="R14" s="82"/>
      <c r="S14" s="81"/>
      <c r="T14" s="81"/>
      <c r="U14" s="81"/>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21" ht="12.75">
      <c r="A15" s="116"/>
      <c r="B15" s="117"/>
      <c r="C15" s="117"/>
      <c r="D15" s="117"/>
      <c r="E15" s="117"/>
      <c r="F15" s="117"/>
      <c r="G15" s="117"/>
      <c r="H15" s="117"/>
      <c r="I15" s="117"/>
      <c r="J15" s="117"/>
      <c r="K15" s="117"/>
      <c r="L15" s="117"/>
      <c r="M15" s="117"/>
      <c r="N15" s="117"/>
      <c r="O15" s="117"/>
      <c r="P15" s="52"/>
      <c r="Q15" s="52"/>
      <c r="R15" s="52"/>
      <c r="S15" s="83"/>
      <c r="T15" s="83"/>
      <c r="U15" s="83"/>
    </row>
    <row r="16" spans="1:21" ht="22.5" customHeight="1">
      <c r="A16" s="185" t="s">
        <v>0</v>
      </c>
      <c r="B16" s="185" t="s">
        <v>23</v>
      </c>
      <c r="C16" s="185" t="s">
        <v>24</v>
      </c>
      <c r="D16" s="186" t="s">
        <v>17</v>
      </c>
      <c r="E16" s="186"/>
      <c r="F16" s="186"/>
      <c r="G16" s="186"/>
      <c r="H16" s="186"/>
      <c r="I16" s="186"/>
      <c r="J16" s="186"/>
      <c r="K16" s="186"/>
      <c r="L16" s="186"/>
      <c r="M16" s="186"/>
      <c r="N16" s="186" t="s">
        <v>8</v>
      </c>
      <c r="O16" s="186" t="s">
        <v>18</v>
      </c>
      <c r="P16" s="177" t="s">
        <v>49</v>
      </c>
      <c r="Q16" s="177" t="s">
        <v>42</v>
      </c>
      <c r="R16" s="177" t="s">
        <v>48</v>
      </c>
      <c r="S16" s="179" t="s">
        <v>39</v>
      </c>
      <c r="T16" s="179" t="s">
        <v>41</v>
      </c>
      <c r="U16" s="179" t="s">
        <v>40</v>
      </c>
    </row>
    <row r="17" spans="1:21" ht="80.25" customHeight="1">
      <c r="A17" s="185"/>
      <c r="B17" s="185"/>
      <c r="C17" s="185"/>
      <c r="D17" s="186" t="s">
        <v>1</v>
      </c>
      <c r="E17" s="186" t="s">
        <v>19</v>
      </c>
      <c r="F17" s="186" t="s">
        <v>4</v>
      </c>
      <c r="G17" s="186"/>
      <c r="H17" s="186" t="s">
        <v>5</v>
      </c>
      <c r="I17" s="186" t="s">
        <v>20</v>
      </c>
      <c r="J17" s="186"/>
      <c r="K17" s="186" t="s">
        <v>28</v>
      </c>
      <c r="L17" s="186" t="s">
        <v>7</v>
      </c>
      <c r="M17" s="186"/>
      <c r="N17" s="186"/>
      <c r="O17" s="186"/>
      <c r="P17" s="178"/>
      <c r="Q17" s="178"/>
      <c r="R17" s="178"/>
      <c r="S17" s="179"/>
      <c r="T17" s="179"/>
      <c r="U17" s="179"/>
    </row>
    <row r="18" spans="1:21" ht="75.75" customHeight="1">
      <c r="A18" s="185"/>
      <c r="B18" s="185"/>
      <c r="C18" s="185"/>
      <c r="D18" s="186"/>
      <c r="E18" s="186"/>
      <c r="F18" s="41" t="s">
        <v>2</v>
      </c>
      <c r="G18" s="41" t="s">
        <v>3</v>
      </c>
      <c r="H18" s="186"/>
      <c r="I18" s="41" t="s">
        <v>6</v>
      </c>
      <c r="J18" s="41" t="s">
        <v>3</v>
      </c>
      <c r="K18" s="186"/>
      <c r="L18" s="41" t="s">
        <v>21</v>
      </c>
      <c r="M18" s="126" t="s">
        <v>22</v>
      </c>
      <c r="N18" s="186"/>
      <c r="O18" s="41" t="s">
        <v>9</v>
      </c>
      <c r="P18" s="152" t="s">
        <v>9</v>
      </c>
      <c r="Q18" s="152" t="s">
        <v>9</v>
      </c>
      <c r="R18" s="152" t="s">
        <v>9</v>
      </c>
      <c r="S18" s="179"/>
      <c r="T18" s="179"/>
      <c r="U18" s="179"/>
    </row>
    <row r="19" spans="1:21" ht="12.75">
      <c r="A19" s="44">
        <v>1</v>
      </c>
      <c r="B19" s="44">
        <v>2</v>
      </c>
      <c r="C19" s="77">
        <v>3</v>
      </c>
      <c r="D19" s="56">
        <v>4</v>
      </c>
      <c r="E19" s="56">
        <v>5</v>
      </c>
      <c r="F19" s="56">
        <v>6</v>
      </c>
      <c r="G19" s="56">
        <v>7</v>
      </c>
      <c r="H19" s="56">
        <v>8</v>
      </c>
      <c r="I19" s="56">
        <v>9</v>
      </c>
      <c r="J19" s="56">
        <v>10</v>
      </c>
      <c r="K19" s="56">
        <v>11</v>
      </c>
      <c r="L19" s="56">
        <v>12</v>
      </c>
      <c r="M19" s="56">
        <v>13</v>
      </c>
      <c r="N19" s="56">
        <v>14</v>
      </c>
      <c r="O19" s="56">
        <v>15</v>
      </c>
      <c r="P19" s="56">
        <v>16</v>
      </c>
      <c r="Q19" s="56">
        <v>17</v>
      </c>
      <c r="R19" s="56">
        <v>18</v>
      </c>
      <c r="S19" s="56">
        <v>19</v>
      </c>
      <c r="T19" s="56">
        <v>20</v>
      </c>
      <c r="U19" s="56">
        <v>21</v>
      </c>
    </row>
    <row r="20" spans="1:21" ht="15.75" customHeight="1">
      <c r="A20" s="23"/>
      <c r="B20" s="22"/>
      <c r="C20" s="78"/>
      <c r="D20" s="79"/>
      <c r="E20" s="79"/>
      <c r="F20" s="79"/>
      <c r="G20" s="79"/>
      <c r="H20" s="80" t="s">
        <v>44</v>
      </c>
      <c r="I20" s="79"/>
      <c r="J20" s="79"/>
      <c r="K20" s="79"/>
      <c r="L20" s="79"/>
      <c r="M20" s="79"/>
      <c r="N20" s="79"/>
      <c r="O20" s="79"/>
      <c r="P20" s="79"/>
      <c r="Q20" s="79"/>
      <c r="R20" s="79"/>
      <c r="S20" s="154"/>
      <c r="T20" s="154"/>
      <c r="U20" s="155"/>
    </row>
    <row r="21" spans="1:21" ht="91.5" customHeight="1">
      <c r="A21" s="121">
        <v>1</v>
      </c>
      <c r="B21" s="84" t="s">
        <v>50</v>
      </c>
      <c r="C21" s="85" t="s">
        <v>50</v>
      </c>
      <c r="D21" s="86" t="s">
        <v>51</v>
      </c>
      <c r="E21" s="86" t="s">
        <v>52</v>
      </c>
      <c r="F21" s="87">
        <v>796</v>
      </c>
      <c r="G21" s="55" t="s">
        <v>53</v>
      </c>
      <c r="H21" s="88">
        <v>232260</v>
      </c>
      <c r="I21" s="89">
        <v>88401000000</v>
      </c>
      <c r="J21" s="90" t="s">
        <v>54</v>
      </c>
      <c r="K21" s="123">
        <v>6549732</v>
      </c>
      <c r="L21" s="89" t="s">
        <v>55</v>
      </c>
      <c r="M21" s="92" t="s">
        <v>56</v>
      </c>
      <c r="N21" s="89" t="s">
        <v>57</v>
      </c>
      <c r="O21" s="89" t="s">
        <v>58</v>
      </c>
      <c r="P21" s="89" t="s">
        <v>58</v>
      </c>
      <c r="Q21" s="91" t="s">
        <v>59</v>
      </c>
      <c r="R21" s="89" t="s">
        <v>58</v>
      </c>
      <c r="S21" s="156" t="s">
        <v>174</v>
      </c>
      <c r="T21" s="157" t="s">
        <v>175</v>
      </c>
      <c r="U21" s="158">
        <v>20475110.04</v>
      </c>
    </row>
    <row r="22" spans="1:21" s="4" customFormat="1" ht="59.25" customHeight="1">
      <c r="A22" s="120">
        <v>2</v>
      </c>
      <c r="B22" s="89" t="s">
        <v>60</v>
      </c>
      <c r="C22" s="89" t="s">
        <v>61</v>
      </c>
      <c r="D22" s="90" t="s">
        <v>62</v>
      </c>
      <c r="E22" s="90" t="s">
        <v>63</v>
      </c>
      <c r="F22" s="87">
        <v>876</v>
      </c>
      <c r="G22" s="55" t="s">
        <v>64</v>
      </c>
      <c r="H22" s="93">
        <v>1</v>
      </c>
      <c r="I22" s="89">
        <v>88401000000</v>
      </c>
      <c r="J22" s="90" t="s">
        <v>54</v>
      </c>
      <c r="K22" s="94">
        <v>2579839.68</v>
      </c>
      <c r="L22" s="89" t="s">
        <v>65</v>
      </c>
      <c r="M22" s="89" t="s">
        <v>66</v>
      </c>
      <c r="N22" s="89" t="s">
        <v>67</v>
      </c>
      <c r="O22" s="89" t="s">
        <v>59</v>
      </c>
      <c r="P22" s="89" t="s">
        <v>59</v>
      </c>
      <c r="Q22" s="91" t="s">
        <v>59</v>
      </c>
      <c r="R22" s="89" t="s">
        <v>58</v>
      </c>
      <c r="S22" s="156" t="s">
        <v>174</v>
      </c>
      <c r="T22" s="157" t="s">
        <v>176</v>
      </c>
      <c r="U22" s="159">
        <v>2580000</v>
      </c>
    </row>
    <row r="23" spans="1:21" s="4" customFormat="1" ht="38.25">
      <c r="A23" s="120">
        <v>3</v>
      </c>
      <c r="B23" s="89" t="s">
        <v>68</v>
      </c>
      <c r="C23" s="95" t="s">
        <v>69</v>
      </c>
      <c r="D23" s="90" t="s">
        <v>70</v>
      </c>
      <c r="E23" s="90" t="s">
        <v>71</v>
      </c>
      <c r="F23" s="87">
        <v>876</v>
      </c>
      <c r="G23" s="55" t="s">
        <v>64</v>
      </c>
      <c r="H23" s="93">
        <v>1</v>
      </c>
      <c r="I23" s="89">
        <v>88401000000</v>
      </c>
      <c r="J23" s="90" t="s">
        <v>54</v>
      </c>
      <c r="K23" s="94">
        <v>1008333.41</v>
      </c>
      <c r="L23" s="89" t="s">
        <v>65</v>
      </c>
      <c r="M23" s="89" t="s">
        <v>72</v>
      </c>
      <c r="N23" s="89" t="s">
        <v>73</v>
      </c>
      <c r="O23" s="89" t="s">
        <v>58</v>
      </c>
      <c r="P23" s="89" t="s">
        <v>59</v>
      </c>
      <c r="Q23" s="91" t="s">
        <v>59</v>
      </c>
      <c r="R23" s="89" t="s">
        <v>58</v>
      </c>
      <c r="S23" s="156" t="s">
        <v>174</v>
      </c>
      <c r="T23" s="157" t="s">
        <v>177</v>
      </c>
      <c r="U23" s="159">
        <v>1073268.32</v>
      </c>
    </row>
    <row r="24" spans="1:21" s="4" customFormat="1" ht="56.25" customHeight="1">
      <c r="A24" s="120">
        <v>4</v>
      </c>
      <c r="B24" s="89" t="s">
        <v>50</v>
      </c>
      <c r="C24" s="89" t="s">
        <v>78</v>
      </c>
      <c r="D24" s="90" t="s">
        <v>79</v>
      </c>
      <c r="E24" s="90" t="s">
        <v>80</v>
      </c>
      <c r="F24" s="96">
        <v>876</v>
      </c>
      <c r="G24" s="89" t="s">
        <v>64</v>
      </c>
      <c r="H24" s="89">
        <v>1</v>
      </c>
      <c r="I24" s="89">
        <v>88401000000</v>
      </c>
      <c r="J24" s="90" t="s">
        <v>54</v>
      </c>
      <c r="K24" s="91">
        <v>5157000</v>
      </c>
      <c r="L24" s="89" t="s">
        <v>65</v>
      </c>
      <c r="M24" s="89" t="s">
        <v>81</v>
      </c>
      <c r="N24" s="89" t="s">
        <v>57</v>
      </c>
      <c r="O24" s="97" t="s">
        <v>58</v>
      </c>
      <c r="P24" s="89" t="s">
        <v>58</v>
      </c>
      <c r="Q24" s="91" t="s">
        <v>59</v>
      </c>
      <c r="R24" s="89" t="s">
        <v>58</v>
      </c>
      <c r="S24" s="156" t="s">
        <v>178</v>
      </c>
      <c r="T24" s="157" t="s">
        <v>179</v>
      </c>
      <c r="U24" s="159">
        <v>43333000</v>
      </c>
    </row>
    <row r="25" spans="1:21" s="4" customFormat="1" ht="15.75" customHeight="1">
      <c r="A25" s="9"/>
      <c r="B25" s="9"/>
      <c r="C25" s="9"/>
      <c r="D25" s="6"/>
      <c r="E25" s="6"/>
      <c r="F25" s="10"/>
      <c r="G25" s="10"/>
      <c r="H25" s="6"/>
      <c r="I25" s="11"/>
      <c r="J25" s="31" t="s">
        <v>38</v>
      </c>
      <c r="K25" s="39">
        <f>SUM(K21:K24)</f>
        <v>15294905.09</v>
      </c>
      <c r="L25" s="10"/>
      <c r="M25" s="12"/>
      <c r="N25" s="10"/>
      <c r="O25" s="10"/>
      <c r="P25" s="10"/>
      <c r="Q25" s="10"/>
      <c r="R25" s="10"/>
      <c r="S25" s="160"/>
      <c r="T25" s="161"/>
      <c r="U25" s="161"/>
    </row>
    <row r="26" spans="1:21" s="4" customFormat="1" ht="15.75" customHeight="1">
      <c r="A26" s="27"/>
      <c r="B26" s="28"/>
      <c r="C26" s="28"/>
      <c r="D26" s="29"/>
      <c r="E26" s="29"/>
      <c r="F26" s="29"/>
      <c r="G26" s="29"/>
      <c r="H26" s="38" t="s">
        <v>45</v>
      </c>
      <c r="I26" s="30"/>
      <c r="J26" s="36"/>
      <c r="K26" s="37"/>
      <c r="L26" s="32"/>
      <c r="M26" s="33"/>
      <c r="N26" s="34"/>
      <c r="O26" s="35"/>
      <c r="P26" s="35"/>
      <c r="Q26" s="35"/>
      <c r="R26" s="35"/>
      <c r="S26" s="160"/>
      <c r="T26" s="161"/>
      <c r="U26" s="161"/>
    </row>
    <row r="27" spans="1:22" s="4" customFormat="1" ht="42.75" customHeight="1">
      <c r="A27" s="120">
        <v>5</v>
      </c>
      <c r="B27" s="84" t="s">
        <v>153</v>
      </c>
      <c r="C27" s="84" t="s">
        <v>153</v>
      </c>
      <c r="D27" s="90" t="s">
        <v>154</v>
      </c>
      <c r="E27" s="90" t="s">
        <v>155</v>
      </c>
      <c r="F27" s="96">
        <v>728</v>
      </c>
      <c r="G27" s="89" t="s">
        <v>156</v>
      </c>
      <c r="H27" s="89">
        <v>5600</v>
      </c>
      <c r="I27" s="89">
        <v>88401000000</v>
      </c>
      <c r="J27" s="90" t="s">
        <v>54</v>
      </c>
      <c r="K27" s="91">
        <v>1201410</v>
      </c>
      <c r="L27" s="89" t="s">
        <v>72</v>
      </c>
      <c r="M27" s="89" t="s">
        <v>157</v>
      </c>
      <c r="N27" s="89" t="s">
        <v>73</v>
      </c>
      <c r="O27" s="89" t="s">
        <v>58</v>
      </c>
      <c r="P27" s="89" t="s">
        <v>59</v>
      </c>
      <c r="Q27" s="91" t="s">
        <v>59</v>
      </c>
      <c r="R27" s="89" t="s">
        <v>58</v>
      </c>
      <c r="S27" s="156" t="s">
        <v>174</v>
      </c>
      <c r="T27" s="157" t="s">
        <v>180</v>
      </c>
      <c r="U27" s="159">
        <v>1105500</v>
      </c>
      <c r="V27" s="119"/>
    </row>
    <row r="28" spans="1:21" s="4" customFormat="1" ht="51.75" customHeight="1">
      <c r="A28" s="120">
        <v>6</v>
      </c>
      <c r="B28" s="89" t="s">
        <v>74</v>
      </c>
      <c r="C28" s="95" t="s">
        <v>75</v>
      </c>
      <c r="D28" s="90" t="s">
        <v>76</v>
      </c>
      <c r="E28" s="90" t="s">
        <v>77</v>
      </c>
      <c r="F28" s="87">
        <v>876</v>
      </c>
      <c r="G28" s="55" t="s">
        <v>64</v>
      </c>
      <c r="H28" s="93">
        <v>1</v>
      </c>
      <c r="I28" s="89">
        <v>88401000000</v>
      </c>
      <c r="J28" s="90" t="s">
        <v>54</v>
      </c>
      <c r="K28" s="91">
        <v>1579598.4</v>
      </c>
      <c r="L28" s="89" t="s">
        <v>72</v>
      </c>
      <c r="M28" s="89" t="s">
        <v>56</v>
      </c>
      <c r="N28" s="89" t="s">
        <v>67</v>
      </c>
      <c r="O28" s="89" t="s">
        <v>59</v>
      </c>
      <c r="P28" s="89" t="s">
        <v>59</v>
      </c>
      <c r="Q28" s="91" t="s">
        <v>59</v>
      </c>
      <c r="R28" s="89" t="s">
        <v>58</v>
      </c>
      <c r="S28" s="156" t="s">
        <v>174</v>
      </c>
      <c r="T28" s="157" t="s">
        <v>181</v>
      </c>
      <c r="U28" s="159">
        <v>1579598.4</v>
      </c>
    </row>
    <row r="29" spans="1:21" s="4" customFormat="1" ht="53.25" customHeight="1">
      <c r="A29" s="120">
        <v>7</v>
      </c>
      <c r="B29" s="89" t="s">
        <v>50</v>
      </c>
      <c r="C29" s="89" t="s">
        <v>78</v>
      </c>
      <c r="D29" s="90" t="s">
        <v>86</v>
      </c>
      <c r="E29" s="90" t="s">
        <v>80</v>
      </c>
      <c r="F29" s="96">
        <v>876</v>
      </c>
      <c r="G29" s="89" t="s">
        <v>64</v>
      </c>
      <c r="H29" s="89">
        <v>1</v>
      </c>
      <c r="I29" s="89">
        <v>88401000000</v>
      </c>
      <c r="J29" s="90" t="s">
        <v>54</v>
      </c>
      <c r="K29" s="91">
        <v>10670942.5</v>
      </c>
      <c r="L29" s="89" t="s">
        <v>87</v>
      </c>
      <c r="M29" s="89" t="s">
        <v>123</v>
      </c>
      <c r="N29" s="89" t="s">
        <v>57</v>
      </c>
      <c r="O29" s="97" t="s">
        <v>58</v>
      </c>
      <c r="P29" s="89" t="s">
        <v>58</v>
      </c>
      <c r="Q29" s="91" t="s">
        <v>59</v>
      </c>
      <c r="R29" s="89" t="s">
        <v>58</v>
      </c>
      <c r="S29" s="156" t="s">
        <v>178</v>
      </c>
      <c r="T29" s="157" t="s">
        <v>179</v>
      </c>
      <c r="U29" s="159">
        <v>43333000</v>
      </c>
    </row>
    <row r="30" spans="1:21" s="4" customFormat="1" ht="38.25">
      <c r="A30" s="120">
        <v>8</v>
      </c>
      <c r="B30" s="89" t="s">
        <v>165</v>
      </c>
      <c r="C30" s="89" t="s">
        <v>164</v>
      </c>
      <c r="D30" s="90" t="s">
        <v>88</v>
      </c>
      <c r="E30" s="90" t="s">
        <v>89</v>
      </c>
      <c r="F30" s="87">
        <v>876</v>
      </c>
      <c r="G30" s="55" t="s">
        <v>64</v>
      </c>
      <c r="H30" s="93">
        <v>1</v>
      </c>
      <c r="I30" s="89">
        <v>88401000000</v>
      </c>
      <c r="J30" s="90" t="s">
        <v>54</v>
      </c>
      <c r="K30" s="91">
        <v>1873229.17</v>
      </c>
      <c r="L30" s="89" t="s">
        <v>81</v>
      </c>
      <c r="M30" s="89" t="s">
        <v>149</v>
      </c>
      <c r="N30" s="89" t="s">
        <v>73</v>
      </c>
      <c r="O30" s="89" t="s">
        <v>58</v>
      </c>
      <c r="P30" s="89" t="s">
        <v>59</v>
      </c>
      <c r="Q30" s="91" t="s">
        <v>59</v>
      </c>
      <c r="R30" s="91" t="s">
        <v>59</v>
      </c>
      <c r="S30" s="156" t="s">
        <v>178</v>
      </c>
      <c r="T30" s="157" t="s">
        <v>183</v>
      </c>
      <c r="U30" s="159">
        <v>1873247.51</v>
      </c>
    </row>
    <row r="31" spans="1:21" s="4" customFormat="1" ht="57.75" customHeight="1">
      <c r="A31" s="135">
        <v>9</v>
      </c>
      <c r="B31" s="84" t="s">
        <v>95</v>
      </c>
      <c r="C31" s="85" t="s">
        <v>96</v>
      </c>
      <c r="D31" s="90" t="s">
        <v>97</v>
      </c>
      <c r="E31" s="90" t="s">
        <v>85</v>
      </c>
      <c r="F31" s="87">
        <v>876</v>
      </c>
      <c r="G31" s="55" t="s">
        <v>64</v>
      </c>
      <c r="H31" s="93">
        <v>1</v>
      </c>
      <c r="I31" s="89">
        <v>88401000000</v>
      </c>
      <c r="J31" s="90" t="s">
        <v>54</v>
      </c>
      <c r="K31" s="91">
        <v>731170.36</v>
      </c>
      <c r="L31" s="89" t="s">
        <v>81</v>
      </c>
      <c r="M31" s="89" t="s">
        <v>98</v>
      </c>
      <c r="N31" s="89" t="s">
        <v>67</v>
      </c>
      <c r="O31" s="89" t="s">
        <v>59</v>
      </c>
      <c r="P31" s="89" t="s">
        <v>59</v>
      </c>
      <c r="Q31" s="91" t="s">
        <v>59</v>
      </c>
      <c r="R31" s="91" t="s">
        <v>59</v>
      </c>
      <c r="S31" s="156" t="s">
        <v>174</v>
      </c>
      <c r="T31" s="157" t="s">
        <v>185</v>
      </c>
      <c r="U31" s="159">
        <v>10826941.18</v>
      </c>
    </row>
    <row r="32" spans="1:21" s="4" customFormat="1" ht="15.75" customHeight="1">
      <c r="A32" s="9"/>
      <c r="B32" s="13"/>
      <c r="C32" s="13"/>
      <c r="D32" s="5"/>
      <c r="E32" s="5"/>
      <c r="F32" s="5"/>
      <c r="G32" s="5"/>
      <c r="H32" s="5"/>
      <c r="I32" s="15"/>
      <c r="J32" s="31" t="s">
        <v>38</v>
      </c>
      <c r="K32" s="39">
        <f>SUM(K27:K31)</f>
        <v>16056350.43</v>
      </c>
      <c r="L32" s="40"/>
      <c r="M32" s="7"/>
      <c r="N32" s="61"/>
      <c r="O32" s="14"/>
      <c r="P32" s="14"/>
      <c r="Q32" s="14"/>
      <c r="R32" s="14"/>
      <c r="S32" s="160"/>
      <c r="T32" s="161"/>
      <c r="U32" s="161"/>
    </row>
    <row r="33" spans="1:21" s="4" customFormat="1" ht="15.75" customHeight="1">
      <c r="A33" s="27"/>
      <c r="B33" s="28"/>
      <c r="C33" s="28"/>
      <c r="D33" s="29"/>
      <c r="E33" s="29"/>
      <c r="F33" s="29"/>
      <c r="G33" s="29"/>
      <c r="H33" s="38" t="s">
        <v>46</v>
      </c>
      <c r="I33" s="30"/>
      <c r="J33" s="36"/>
      <c r="K33" s="37"/>
      <c r="L33" s="32"/>
      <c r="M33" s="33"/>
      <c r="N33" s="148"/>
      <c r="O33" s="148"/>
      <c r="P33" s="148"/>
      <c r="Q33" s="148"/>
      <c r="R33" s="148"/>
      <c r="S33" s="162"/>
      <c r="T33" s="154"/>
      <c r="U33" s="154"/>
    </row>
    <row r="34" spans="1:21" s="4" customFormat="1" ht="15.75" customHeight="1">
      <c r="A34" s="27"/>
      <c r="B34" s="28"/>
      <c r="C34" s="28"/>
      <c r="D34" s="29"/>
      <c r="E34" s="29"/>
      <c r="F34" s="29"/>
      <c r="G34" s="29"/>
      <c r="H34" s="38"/>
      <c r="I34" s="30"/>
      <c r="J34" s="36"/>
      <c r="K34" s="37"/>
      <c r="L34" s="32"/>
      <c r="M34" s="33"/>
      <c r="N34" s="60"/>
      <c r="O34" s="60"/>
      <c r="P34" s="60"/>
      <c r="Q34" s="60"/>
      <c r="R34" s="60"/>
      <c r="S34" s="163"/>
      <c r="T34" s="164"/>
      <c r="U34" s="164"/>
    </row>
    <row r="35" spans="1:21" s="4" customFormat="1" ht="66" customHeight="1">
      <c r="A35" s="147">
        <v>10</v>
      </c>
      <c r="B35" s="89" t="s">
        <v>91</v>
      </c>
      <c r="C35" s="89" t="s">
        <v>91</v>
      </c>
      <c r="D35" s="90" t="s">
        <v>92</v>
      </c>
      <c r="E35" s="90" t="s">
        <v>93</v>
      </c>
      <c r="F35" s="87">
        <v>796</v>
      </c>
      <c r="G35" s="55" t="s">
        <v>53</v>
      </c>
      <c r="H35" s="89">
        <v>112</v>
      </c>
      <c r="I35" s="89">
        <v>88401000000</v>
      </c>
      <c r="J35" s="90" t="s">
        <v>54</v>
      </c>
      <c r="K35" s="91">
        <v>882000</v>
      </c>
      <c r="L35" s="89" t="s">
        <v>123</v>
      </c>
      <c r="M35" s="89" t="s">
        <v>124</v>
      </c>
      <c r="N35" s="89" t="s">
        <v>67</v>
      </c>
      <c r="O35" s="89" t="s">
        <v>59</v>
      </c>
      <c r="P35" s="89" t="s">
        <v>59</v>
      </c>
      <c r="Q35" s="91" t="s">
        <v>59</v>
      </c>
      <c r="R35" s="91" t="s">
        <v>59</v>
      </c>
      <c r="S35" s="165" t="s">
        <v>174</v>
      </c>
      <c r="T35" s="166" t="s">
        <v>184</v>
      </c>
      <c r="U35" s="167">
        <v>596227</v>
      </c>
    </row>
    <row r="36" spans="1:21" s="4" customFormat="1" ht="42.75" customHeight="1">
      <c r="A36" s="192">
        <v>11</v>
      </c>
      <c r="B36" s="194" t="s">
        <v>99</v>
      </c>
      <c r="C36" s="196" t="s">
        <v>100</v>
      </c>
      <c r="D36" s="198" t="s">
        <v>101</v>
      </c>
      <c r="E36" s="198" t="s">
        <v>102</v>
      </c>
      <c r="F36" s="200">
        <v>876</v>
      </c>
      <c r="G36" s="202" t="s">
        <v>64</v>
      </c>
      <c r="H36" s="202">
        <v>1</v>
      </c>
      <c r="I36" s="202">
        <v>88401000000</v>
      </c>
      <c r="J36" s="198" t="s">
        <v>54</v>
      </c>
      <c r="K36" s="204">
        <f>1747331.76</f>
        <v>1747331.76</v>
      </c>
      <c r="L36" s="202" t="s">
        <v>120</v>
      </c>
      <c r="M36" s="202" t="s">
        <v>210</v>
      </c>
      <c r="N36" s="202" t="s">
        <v>67</v>
      </c>
      <c r="O36" s="202" t="s">
        <v>59</v>
      </c>
      <c r="P36" s="202" t="s">
        <v>59</v>
      </c>
      <c r="Q36" s="204" t="s">
        <v>59</v>
      </c>
      <c r="R36" s="204" t="s">
        <v>59</v>
      </c>
      <c r="S36" s="212" t="s">
        <v>174</v>
      </c>
      <c r="T36" s="166" t="s">
        <v>186</v>
      </c>
      <c r="U36" s="167">
        <v>1472867.79</v>
      </c>
    </row>
    <row r="37" spans="1:21" s="4" customFormat="1" ht="61.5" customHeight="1">
      <c r="A37" s="193"/>
      <c r="B37" s="195"/>
      <c r="C37" s="197"/>
      <c r="D37" s="199"/>
      <c r="E37" s="199"/>
      <c r="F37" s="201"/>
      <c r="G37" s="203"/>
      <c r="H37" s="203"/>
      <c r="I37" s="203"/>
      <c r="J37" s="199"/>
      <c r="K37" s="205"/>
      <c r="L37" s="203"/>
      <c r="M37" s="203"/>
      <c r="N37" s="203"/>
      <c r="O37" s="203"/>
      <c r="P37" s="203"/>
      <c r="Q37" s="205"/>
      <c r="R37" s="205"/>
      <c r="S37" s="213"/>
      <c r="T37" s="157" t="s">
        <v>187</v>
      </c>
      <c r="U37" s="159">
        <v>501720.81</v>
      </c>
    </row>
    <row r="38" spans="1:21" s="4" customFormat="1" ht="61.5" customHeight="1">
      <c r="A38" s="133">
        <v>12</v>
      </c>
      <c r="B38" s="89" t="s">
        <v>145</v>
      </c>
      <c r="C38" s="89" t="s">
        <v>146</v>
      </c>
      <c r="D38" s="90" t="s">
        <v>147</v>
      </c>
      <c r="E38" s="90" t="s">
        <v>148</v>
      </c>
      <c r="F38" s="96">
        <v>876</v>
      </c>
      <c r="G38" s="89" t="s">
        <v>64</v>
      </c>
      <c r="H38" s="89">
        <v>1</v>
      </c>
      <c r="I38" s="89">
        <v>88401000000</v>
      </c>
      <c r="J38" s="90" t="s">
        <v>54</v>
      </c>
      <c r="K38" s="91">
        <v>780000</v>
      </c>
      <c r="L38" s="89" t="s">
        <v>120</v>
      </c>
      <c r="M38" s="89" t="s">
        <v>141</v>
      </c>
      <c r="N38" s="89" t="s">
        <v>73</v>
      </c>
      <c r="O38" s="89" t="s">
        <v>58</v>
      </c>
      <c r="P38" s="89" t="s">
        <v>59</v>
      </c>
      <c r="Q38" s="91" t="s">
        <v>59</v>
      </c>
      <c r="R38" s="91" t="s">
        <v>59</v>
      </c>
      <c r="S38" s="165" t="s">
        <v>174</v>
      </c>
      <c r="T38" s="166" t="s">
        <v>188</v>
      </c>
      <c r="U38" s="167">
        <v>5714782</v>
      </c>
    </row>
    <row r="39" spans="1:21" s="4" customFormat="1" ht="55.5" customHeight="1">
      <c r="A39" s="124">
        <v>13</v>
      </c>
      <c r="B39" s="104" t="s">
        <v>136</v>
      </c>
      <c r="C39" s="104" t="s">
        <v>136</v>
      </c>
      <c r="D39" s="90" t="s">
        <v>137</v>
      </c>
      <c r="E39" s="90" t="s">
        <v>138</v>
      </c>
      <c r="F39" s="96">
        <v>876</v>
      </c>
      <c r="G39" s="89" t="s">
        <v>64</v>
      </c>
      <c r="H39" s="89">
        <v>1</v>
      </c>
      <c r="I39" s="89">
        <v>88401000000</v>
      </c>
      <c r="J39" s="90" t="s">
        <v>54</v>
      </c>
      <c r="K39" s="91">
        <v>1901786.33</v>
      </c>
      <c r="L39" s="92" t="s">
        <v>120</v>
      </c>
      <c r="M39" s="92" t="s">
        <v>66</v>
      </c>
      <c r="N39" s="89" t="s">
        <v>73</v>
      </c>
      <c r="O39" s="89" t="s">
        <v>58</v>
      </c>
      <c r="P39" s="89" t="s">
        <v>58</v>
      </c>
      <c r="Q39" s="91" t="s">
        <v>59</v>
      </c>
      <c r="R39" s="91" t="s">
        <v>59</v>
      </c>
      <c r="S39" s="156" t="s">
        <v>174</v>
      </c>
      <c r="T39" s="157" t="s">
        <v>188</v>
      </c>
      <c r="U39" s="159">
        <v>5714782</v>
      </c>
    </row>
    <row r="40" spans="1:21" s="4" customFormat="1" ht="55.5" customHeight="1">
      <c r="A40" s="120">
        <v>14</v>
      </c>
      <c r="B40" s="89" t="s">
        <v>50</v>
      </c>
      <c r="C40" s="89" t="s">
        <v>78</v>
      </c>
      <c r="D40" s="90" t="s">
        <v>125</v>
      </c>
      <c r="E40" s="90" t="s">
        <v>80</v>
      </c>
      <c r="F40" s="87">
        <v>796</v>
      </c>
      <c r="G40" s="89" t="s">
        <v>64</v>
      </c>
      <c r="H40" s="89">
        <v>1</v>
      </c>
      <c r="I40" s="89">
        <v>88401000000</v>
      </c>
      <c r="J40" s="90" t="s">
        <v>54</v>
      </c>
      <c r="K40" s="91">
        <f>43333000-3766215-10617587.78</f>
        <v>28949197.22</v>
      </c>
      <c r="L40" s="89" t="s">
        <v>120</v>
      </c>
      <c r="M40" s="89" t="s">
        <v>66</v>
      </c>
      <c r="N40" s="89" t="s">
        <v>57</v>
      </c>
      <c r="O40" s="89" t="s">
        <v>58</v>
      </c>
      <c r="P40" s="89" t="s">
        <v>58</v>
      </c>
      <c r="Q40" s="91" t="s">
        <v>59</v>
      </c>
      <c r="R40" s="91" t="s">
        <v>59</v>
      </c>
      <c r="S40" s="156" t="s">
        <v>178</v>
      </c>
      <c r="T40" s="157" t="s">
        <v>179</v>
      </c>
      <c r="U40" s="159">
        <v>43333000</v>
      </c>
    </row>
    <row r="41" spans="1:21" s="4" customFormat="1" ht="96.75" customHeight="1">
      <c r="A41" s="120">
        <v>15</v>
      </c>
      <c r="B41" s="104" t="s">
        <v>126</v>
      </c>
      <c r="C41" s="104" t="s">
        <v>127</v>
      </c>
      <c r="D41" s="90" t="s">
        <v>128</v>
      </c>
      <c r="E41" s="90" t="s">
        <v>129</v>
      </c>
      <c r="F41" s="87">
        <v>796</v>
      </c>
      <c r="G41" s="55" t="s">
        <v>53</v>
      </c>
      <c r="H41" s="89">
        <v>4074000</v>
      </c>
      <c r="I41" s="89">
        <v>88401000000</v>
      </c>
      <c r="J41" s="90" t="s">
        <v>54</v>
      </c>
      <c r="K41" s="91">
        <v>3154920</v>
      </c>
      <c r="L41" s="89" t="s">
        <v>130</v>
      </c>
      <c r="M41" s="89" t="s">
        <v>131</v>
      </c>
      <c r="N41" s="89" t="s">
        <v>67</v>
      </c>
      <c r="O41" s="89" t="s">
        <v>58</v>
      </c>
      <c r="P41" s="89" t="s">
        <v>59</v>
      </c>
      <c r="Q41" s="91" t="s">
        <v>59</v>
      </c>
      <c r="R41" s="91" t="s">
        <v>59</v>
      </c>
      <c r="S41" s="156" t="s">
        <v>174</v>
      </c>
      <c r="T41" s="157" t="s">
        <v>193</v>
      </c>
      <c r="U41" s="159">
        <v>3275080</v>
      </c>
    </row>
    <row r="42" spans="1:21" s="4" customFormat="1" ht="117.75" customHeight="1">
      <c r="A42" s="120">
        <v>16</v>
      </c>
      <c r="B42" s="104" t="s">
        <v>132</v>
      </c>
      <c r="C42" s="104" t="s">
        <v>132</v>
      </c>
      <c r="D42" s="90" t="s">
        <v>133</v>
      </c>
      <c r="E42" s="90" t="s">
        <v>134</v>
      </c>
      <c r="F42" s="96">
        <v>876</v>
      </c>
      <c r="G42" s="89" t="s">
        <v>64</v>
      </c>
      <c r="H42" s="89">
        <v>1</v>
      </c>
      <c r="I42" s="89">
        <v>88401000000</v>
      </c>
      <c r="J42" s="90" t="s">
        <v>54</v>
      </c>
      <c r="K42" s="91">
        <v>920000</v>
      </c>
      <c r="L42" s="89" t="s">
        <v>130</v>
      </c>
      <c r="M42" s="89" t="s">
        <v>135</v>
      </c>
      <c r="N42" s="105" t="s">
        <v>67</v>
      </c>
      <c r="O42" s="105" t="s">
        <v>59</v>
      </c>
      <c r="P42" s="106" t="s">
        <v>59</v>
      </c>
      <c r="Q42" s="91" t="s">
        <v>59</v>
      </c>
      <c r="R42" s="91" t="s">
        <v>59</v>
      </c>
      <c r="S42" s="156" t="s">
        <v>174</v>
      </c>
      <c r="T42" s="157" t="s">
        <v>194</v>
      </c>
      <c r="U42" s="159">
        <v>1391497</v>
      </c>
    </row>
    <row r="43" spans="1:21" s="4" customFormat="1" ht="55.5" customHeight="1">
      <c r="A43" s="120">
        <v>17</v>
      </c>
      <c r="B43" s="89" t="s">
        <v>173</v>
      </c>
      <c r="C43" s="89" t="s">
        <v>168</v>
      </c>
      <c r="D43" s="90" t="s">
        <v>121</v>
      </c>
      <c r="E43" s="90" t="s">
        <v>122</v>
      </c>
      <c r="F43" s="96">
        <v>876</v>
      </c>
      <c r="G43" s="89" t="s">
        <v>64</v>
      </c>
      <c r="H43" s="89">
        <v>1</v>
      </c>
      <c r="I43" s="89">
        <v>88401000000</v>
      </c>
      <c r="J43" s="90" t="s">
        <v>54</v>
      </c>
      <c r="K43" s="91">
        <v>1944000</v>
      </c>
      <c r="L43" s="89" t="s">
        <v>120</v>
      </c>
      <c r="M43" s="89" t="s">
        <v>66</v>
      </c>
      <c r="N43" s="89" t="s">
        <v>73</v>
      </c>
      <c r="O43" s="89" t="s">
        <v>58</v>
      </c>
      <c r="P43" s="89" t="s">
        <v>59</v>
      </c>
      <c r="Q43" s="91" t="s">
        <v>59</v>
      </c>
      <c r="R43" s="91" t="s">
        <v>59</v>
      </c>
      <c r="S43" s="156" t="s">
        <v>178</v>
      </c>
      <c r="T43" s="157" t="s">
        <v>192</v>
      </c>
      <c r="U43" s="159">
        <v>5714782</v>
      </c>
    </row>
    <row r="44" spans="1:21" s="4" customFormat="1" ht="55.5" customHeight="1">
      <c r="A44" s="135">
        <v>18</v>
      </c>
      <c r="B44" s="89" t="s">
        <v>166</v>
      </c>
      <c r="C44" s="89" t="s">
        <v>167</v>
      </c>
      <c r="D44" s="90" t="s">
        <v>118</v>
      </c>
      <c r="E44" s="90" t="s">
        <v>119</v>
      </c>
      <c r="F44" s="87">
        <v>796</v>
      </c>
      <c r="G44" s="55" t="s">
        <v>53</v>
      </c>
      <c r="H44" s="89">
        <v>1</v>
      </c>
      <c r="I44" s="89">
        <v>88401000000</v>
      </c>
      <c r="J44" s="90" t="s">
        <v>54</v>
      </c>
      <c r="K44" s="91">
        <v>2023000</v>
      </c>
      <c r="L44" s="100" t="s">
        <v>205</v>
      </c>
      <c r="M44" s="89" t="s">
        <v>90</v>
      </c>
      <c r="N44" s="89" t="s">
        <v>73</v>
      </c>
      <c r="O44" s="89" t="s">
        <v>58</v>
      </c>
      <c r="P44" s="89" t="s">
        <v>59</v>
      </c>
      <c r="Q44" s="91" t="s">
        <v>59</v>
      </c>
      <c r="R44" s="91" t="s">
        <v>59</v>
      </c>
      <c r="S44" s="156" t="s">
        <v>178</v>
      </c>
      <c r="T44" s="157" t="s">
        <v>191</v>
      </c>
      <c r="U44" s="159">
        <v>2023000</v>
      </c>
    </row>
    <row r="45" spans="1:21" s="4" customFormat="1" ht="80.25" customHeight="1">
      <c r="A45" s="120">
        <v>19</v>
      </c>
      <c r="B45" s="104" t="s">
        <v>132</v>
      </c>
      <c r="C45" s="104" t="s">
        <v>132</v>
      </c>
      <c r="D45" s="90" t="s">
        <v>139</v>
      </c>
      <c r="E45" s="90" t="s">
        <v>140</v>
      </c>
      <c r="F45" s="96">
        <v>876</v>
      </c>
      <c r="G45" s="89" t="s">
        <v>64</v>
      </c>
      <c r="H45" s="89">
        <v>1</v>
      </c>
      <c r="I45" s="89">
        <v>88401000000</v>
      </c>
      <c r="J45" s="90" t="s">
        <v>54</v>
      </c>
      <c r="K45" s="91">
        <v>700000</v>
      </c>
      <c r="L45" s="92" t="s">
        <v>141</v>
      </c>
      <c r="M45" s="92" t="s">
        <v>56</v>
      </c>
      <c r="N45" s="89" t="s">
        <v>67</v>
      </c>
      <c r="O45" s="89" t="s">
        <v>59</v>
      </c>
      <c r="P45" s="89" t="s">
        <v>59</v>
      </c>
      <c r="Q45" s="91" t="s">
        <v>59</v>
      </c>
      <c r="R45" s="91" t="s">
        <v>59</v>
      </c>
      <c r="S45" s="156" t="s">
        <v>174</v>
      </c>
      <c r="T45" s="157" t="s">
        <v>195</v>
      </c>
      <c r="U45" s="159">
        <v>700000</v>
      </c>
    </row>
    <row r="46" spans="1:22" s="4" customFormat="1" ht="86.25" customHeight="1">
      <c r="A46" s="120">
        <v>20</v>
      </c>
      <c r="B46" s="104" t="s">
        <v>142</v>
      </c>
      <c r="C46" s="104" t="s">
        <v>142</v>
      </c>
      <c r="D46" s="90" t="s">
        <v>143</v>
      </c>
      <c r="E46" s="90" t="s">
        <v>144</v>
      </c>
      <c r="F46" s="96">
        <v>796</v>
      </c>
      <c r="G46" s="89" t="s">
        <v>53</v>
      </c>
      <c r="H46" s="89">
        <v>4074000</v>
      </c>
      <c r="I46" s="89">
        <v>88401000000</v>
      </c>
      <c r="J46" s="90" t="s">
        <v>54</v>
      </c>
      <c r="K46" s="91">
        <f>5214720</f>
        <v>5214720</v>
      </c>
      <c r="L46" s="89" t="s">
        <v>141</v>
      </c>
      <c r="M46" s="89" t="s">
        <v>112</v>
      </c>
      <c r="N46" s="89" t="s">
        <v>57</v>
      </c>
      <c r="O46" s="89" t="s">
        <v>58</v>
      </c>
      <c r="P46" s="89" t="s">
        <v>59</v>
      </c>
      <c r="Q46" s="91" t="s">
        <v>59</v>
      </c>
      <c r="R46" s="91" t="s">
        <v>59</v>
      </c>
      <c r="S46" s="156" t="s">
        <v>174</v>
      </c>
      <c r="T46" s="157" t="s">
        <v>196</v>
      </c>
      <c r="U46" s="159">
        <v>4979720</v>
      </c>
      <c r="V46" s="119"/>
    </row>
    <row r="47" spans="1:21" s="4" customFormat="1" ht="15.75" customHeight="1">
      <c r="A47" s="9"/>
      <c r="B47" s="13"/>
      <c r="C47" s="13"/>
      <c r="D47" s="5"/>
      <c r="E47" s="5"/>
      <c r="F47" s="5"/>
      <c r="G47" s="5"/>
      <c r="H47" s="5"/>
      <c r="I47" s="15"/>
      <c r="J47" s="59" t="s">
        <v>38</v>
      </c>
      <c r="K47" s="39">
        <f>SUM(K35:K46)</f>
        <v>48216955.31</v>
      </c>
      <c r="L47" s="40"/>
      <c r="M47" s="7"/>
      <c r="N47" s="14"/>
      <c r="O47" s="14"/>
      <c r="P47" s="14"/>
      <c r="Q47" s="14"/>
      <c r="R47" s="14"/>
      <c r="S47" s="168"/>
      <c r="T47" s="161"/>
      <c r="U47" s="161"/>
    </row>
    <row r="48" spans="1:21" s="4" customFormat="1" ht="15.75" customHeight="1">
      <c r="A48" s="63"/>
      <c r="B48" s="64"/>
      <c r="C48" s="64"/>
      <c r="D48" s="65"/>
      <c r="E48" s="65"/>
      <c r="F48" s="65"/>
      <c r="G48" s="65"/>
      <c r="H48" s="66" t="s">
        <v>47</v>
      </c>
      <c r="I48" s="67"/>
      <c r="J48" s="68"/>
      <c r="K48" s="69"/>
      <c r="L48" s="70"/>
      <c r="M48" s="71"/>
      <c r="N48" s="60"/>
      <c r="O48" s="60"/>
      <c r="P48" s="60"/>
      <c r="Q48" s="60"/>
      <c r="R48" s="60"/>
      <c r="S48" s="163"/>
      <c r="T48" s="164"/>
      <c r="U48" s="164"/>
    </row>
    <row r="49" spans="1:21" s="4" customFormat="1" ht="54" customHeight="1">
      <c r="A49" s="135">
        <v>21</v>
      </c>
      <c r="B49" s="89" t="s">
        <v>113</v>
      </c>
      <c r="C49" s="89" t="s">
        <v>114</v>
      </c>
      <c r="D49" s="90" t="s">
        <v>152</v>
      </c>
      <c r="E49" s="102" t="s">
        <v>115</v>
      </c>
      <c r="F49" s="87">
        <v>796</v>
      </c>
      <c r="G49" s="134" t="s">
        <v>64</v>
      </c>
      <c r="H49" s="103">
        <v>1</v>
      </c>
      <c r="I49" s="89">
        <v>88401000000</v>
      </c>
      <c r="J49" s="102" t="s">
        <v>54</v>
      </c>
      <c r="K49" s="91">
        <f>1887210*1.036</f>
        <v>1955149.56</v>
      </c>
      <c r="L49" s="89" t="s">
        <v>90</v>
      </c>
      <c r="M49" s="89" t="s">
        <v>112</v>
      </c>
      <c r="N49" s="89" t="s">
        <v>94</v>
      </c>
      <c r="O49" s="89" t="s">
        <v>58</v>
      </c>
      <c r="P49" s="89" t="s">
        <v>58</v>
      </c>
      <c r="Q49" s="91" t="s">
        <v>59</v>
      </c>
      <c r="R49" s="91" t="s">
        <v>59</v>
      </c>
      <c r="S49" s="165" t="s">
        <v>174</v>
      </c>
      <c r="T49" s="166" t="s">
        <v>189</v>
      </c>
      <c r="U49" s="167">
        <v>1955149.56</v>
      </c>
    </row>
    <row r="50" spans="1:21" s="4" customFormat="1" ht="114.75" customHeight="1">
      <c r="A50" s="135">
        <v>22</v>
      </c>
      <c r="B50" s="89" t="s">
        <v>113</v>
      </c>
      <c r="C50" s="89" t="s">
        <v>114</v>
      </c>
      <c r="D50" s="90" t="s">
        <v>116</v>
      </c>
      <c r="E50" s="90" t="s">
        <v>117</v>
      </c>
      <c r="F50" s="87">
        <v>796</v>
      </c>
      <c r="G50" s="134" t="s">
        <v>64</v>
      </c>
      <c r="H50" s="93">
        <v>1</v>
      </c>
      <c r="I50" s="89">
        <v>88401000000</v>
      </c>
      <c r="J50" s="90" t="s">
        <v>54</v>
      </c>
      <c r="K50" s="91">
        <f>446428*1.036</f>
        <v>462499.408</v>
      </c>
      <c r="L50" s="89" t="s">
        <v>90</v>
      </c>
      <c r="M50" s="89" t="s">
        <v>112</v>
      </c>
      <c r="N50" s="89" t="s">
        <v>94</v>
      </c>
      <c r="O50" s="89" t="s">
        <v>58</v>
      </c>
      <c r="P50" s="89" t="s">
        <v>58</v>
      </c>
      <c r="Q50" s="91" t="s">
        <v>59</v>
      </c>
      <c r="R50" s="91" t="s">
        <v>59</v>
      </c>
      <c r="S50" s="156" t="s">
        <v>174</v>
      </c>
      <c r="T50" s="157" t="s">
        <v>190</v>
      </c>
      <c r="U50" s="159">
        <v>811557.47</v>
      </c>
    </row>
    <row r="51" spans="1:23" s="4" customFormat="1" ht="51">
      <c r="A51" s="120">
        <v>23</v>
      </c>
      <c r="B51" s="89" t="s">
        <v>106</v>
      </c>
      <c r="C51" s="89" t="s">
        <v>107</v>
      </c>
      <c r="D51" s="90" t="s">
        <v>108</v>
      </c>
      <c r="E51" s="90" t="s">
        <v>109</v>
      </c>
      <c r="F51" s="87">
        <v>112</v>
      </c>
      <c r="G51" s="55" t="s">
        <v>110</v>
      </c>
      <c r="H51" s="101">
        <v>37000</v>
      </c>
      <c r="I51" s="89">
        <v>88401000000</v>
      </c>
      <c r="J51" s="102" t="s">
        <v>54</v>
      </c>
      <c r="K51" s="91">
        <f>1534198.61*1.036</f>
        <v>1589429.7599600002</v>
      </c>
      <c r="L51" s="100" t="s">
        <v>111</v>
      </c>
      <c r="M51" s="89" t="s">
        <v>204</v>
      </c>
      <c r="N51" s="89" t="s">
        <v>94</v>
      </c>
      <c r="O51" s="89" t="s">
        <v>58</v>
      </c>
      <c r="P51" s="89" t="s">
        <v>59</v>
      </c>
      <c r="Q51" s="91" t="s">
        <v>59</v>
      </c>
      <c r="R51" s="91" t="s">
        <v>59</v>
      </c>
      <c r="S51" s="165" t="s">
        <v>174</v>
      </c>
      <c r="T51" s="166" t="s">
        <v>197</v>
      </c>
      <c r="U51" s="167">
        <v>1407778.08</v>
      </c>
      <c r="V51" s="119"/>
      <c r="W51" s="122"/>
    </row>
    <row r="52" spans="1:21" s="4" customFormat="1" ht="51">
      <c r="A52" s="120">
        <v>24</v>
      </c>
      <c r="B52" s="107" t="s">
        <v>82</v>
      </c>
      <c r="C52" s="98" t="s">
        <v>83</v>
      </c>
      <c r="D52" s="108" t="s">
        <v>84</v>
      </c>
      <c r="E52" s="108" t="s">
        <v>85</v>
      </c>
      <c r="F52" s="109">
        <v>876</v>
      </c>
      <c r="G52" s="110" t="s">
        <v>64</v>
      </c>
      <c r="H52" s="111">
        <v>1</v>
      </c>
      <c r="I52" s="105">
        <v>88401000000</v>
      </c>
      <c r="J52" s="108" t="s">
        <v>54</v>
      </c>
      <c r="K52" s="99">
        <v>784402</v>
      </c>
      <c r="L52" s="105" t="s">
        <v>90</v>
      </c>
      <c r="M52" s="105" t="s">
        <v>149</v>
      </c>
      <c r="N52" s="105" t="s">
        <v>67</v>
      </c>
      <c r="O52" s="105" t="s">
        <v>59</v>
      </c>
      <c r="P52" s="106" t="s">
        <v>59</v>
      </c>
      <c r="Q52" s="91" t="s">
        <v>59</v>
      </c>
      <c r="R52" s="91" t="s">
        <v>59</v>
      </c>
      <c r="S52" s="156" t="s">
        <v>174</v>
      </c>
      <c r="T52" s="157" t="s">
        <v>182</v>
      </c>
      <c r="U52" s="159">
        <v>2600545</v>
      </c>
    </row>
    <row r="53" spans="1:21" s="4" customFormat="1" ht="38.25">
      <c r="A53" s="192">
        <v>25</v>
      </c>
      <c r="B53" s="206" t="s">
        <v>132</v>
      </c>
      <c r="C53" s="206" t="s">
        <v>132</v>
      </c>
      <c r="D53" s="198" t="s">
        <v>150</v>
      </c>
      <c r="E53" s="198" t="s">
        <v>150</v>
      </c>
      <c r="F53" s="200">
        <v>876</v>
      </c>
      <c r="G53" s="202" t="s">
        <v>64</v>
      </c>
      <c r="H53" s="202">
        <v>1</v>
      </c>
      <c r="I53" s="202">
        <v>88401000000</v>
      </c>
      <c r="J53" s="198" t="s">
        <v>54</v>
      </c>
      <c r="K53" s="204">
        <v>3750010</v>
      </c>
      <c r="L53" s="202" t="s">
        <v>149</v>
      </c>
      <c r="M53" s="202" t="s">
        <v>151</v>
      </c>
      <c r="N53" s="202" t="s">
        <v>67</v>
      </c>
      <c r="O53" s="202" t="s">
        <v>59</v>
      </c>
      <c r="P53" s="202" t="s">
        <v>59</v>
      </c>
      <c r="Q53" s="204" t="s">
        <v>59</v>
      </c>
      <c r="R53" s="204" t="s">
        <v>59</v>
      </c>
      <c r="S53" s="212" t="s">
        <v>174</v>
      </c>
      <c r="T53" s="157" t="s">
        <v>194</v>
      </c>
      <c r="U53" s="159">
        <v>1391497</v>
      </c>
    </row>
    <row r="54" spans="1:21" s="4" customFormat="1" ht="51">
      <c r="A54" s="193"/>
      <c r="B54" s="207"/>
      <c r="C54" s="207"/>
      <c r="D54" s="199"/>
      <c r="E54" s="199"/>
      <c r="F54" s="201"/>
      <c r="G54" s="203"/>
      <c r="H54" s="203"/>
      <c r="I54" s="203"/>
      <c r="J54" s="199"/>
      <c r="K54" s="205"/>
      <c r="L54" s="203"/>
      <c r="M54" s="203"/>
      <c r="N54" s="203"/>
      <c r="O54" s="203"/>
      <c r="P54" s="203"/>
      <c r="Q54" s="205"/>
      <c r="R54" s="205"/>
      <c r="S54" s="213"/>
      <c r="T54" s="157" t="s">
        <v>198</v>
      </c>
      <c r="U54" s="159">
        <v>3409100</v>
      </c>
    </row>
    <row r="55" spans="1:21" s="4" customFormat="1" ht="56.25" customHeight="1">
      <c r="A55" s="192">
        <v>26</v>
      </c>
      <c r="B55" s="210" t="s">
        <v>103</v>
      </c>
      <c r="C55" s="210" t="s">
        <v>104</v>
      </c>
      <c r="D55" s="211" t="s">
        <v>105</v>
      </c>
      <c r="E55" s="198" t="s">
        <v>105</v>
      </c>
      <c r="F55" s="200">
        <v>876</v>
      </c>
      <c r="G55" s="202" t="s">
        <v>64</v>
      </c>
      <c r="H55" s="202">
        <v>1</v>
      </c>
      <c r="I55" s="202">
        <v>88401000000</v>
      </c>
      <c r="J55" s="198" t="s">
        <v>54</v>
      </c>
      <c r="K55" s="204">
        <v>3375006.09</v>
      </c>
      <c r="L55" s="208" t="s">
        <v>158</v>
      </c>
      <c r="M55" s="202" t="s">
        <v>159</v>
      </c>
      <c r="N55" s="202" t="s">
        <v>67</v>
      </c>
      <c r="O55" s="202" t="s">
        <v>59</v>
      </c>
      <c r="P55" s="202" t="s">
        <v>59</v>
      </c>
      <c r="Q55" s="204" t="s">
        <v>59</v>
      </c>
      <c r="R55" s="204" t="s">
        <v>59</v>
      </c>
      <c r="S55" s="212" t="s">
        <v>174</v>
      </c>
      <c r="T55" s="166" t="s">
        <v>199</v>
      </c>
      <c r="U55" s="167">
        <v>2577999.96</v>
      </c>
    </row>
    <row r="56" spans="1:21" s="4" customFormat="1" ht="56.25" customHeight="1">
      <c r="A56" s="193"/>
      <c r="B56" s="210"/>
      <c r="C56" s="210"/>
      <c r="D56" s="211"/>
      <c r="E56" s="199"/>
      <c r="F56" s="201"/>
      <c r="G56" s="203"/>
      <c r="H56" s="203"/>
      <c r="I56" s="203"/>
      <c r="J56" s="199"/>
      <c r="K56" s="205"/>
      <c r="L56" s="209"/>
      <c r="M56" s="203"/>
      <c r="N56" s="203"/>
      <c r="O56" s="203"/>
      <c r="P56" s="203"/>
      <c r="Q56" s="205"/>
      <c r="R56" s="205"/>
      <c r="S56" s="213"/>
      <c r="T56" s="166" t="s">
        <v>200</v>
      </c>
      <c r="U56" s="167">
        <v>1276457.76</v>
      </c>
    </row>
    <row r="57" spans="1:21" s="4" customFormat="1" ht="15.75" customHeight="1">
      <c r="A57" s="45"/>
      <c r="B57" s="46"/>
      <c r="C57" s="46"/>
      <c r="D57" s="47"/>
      <c r="E57" s="47"/>
      <c r="F57" s="48"/>
      <c r="G57" s="48"/>
      <c r="H57" s="47"/>
      <c r="I57" s="49"/>
      <c r="J57" s="51" t="s">
        <v>38</v>
      </c>
      <c r="K57" s="76">
        <f>SUM(K49:K56)</f>
        <v>11916496.81796</v>
      </c>
      <c r="L57" s="48"/>
      <c r="M57" s="50"/>
      <c r="N57" s="48"/>
      <c r="O57" s="48"/>
      <c r="P57" s="48"/>
      <c r="Q57" s="48"/>
      <c r="R57" s="48"/>
      <c r="S57" s="162"/>
      <c r="T57" s="154"/>
      <c r="U57" s="155"/>
    </row>
    <row r="58" spans="1:21" ht="15.75" customHeight="1">
      <c r="A58" s="189" t="s">
        <v>43</v>
      </c>
      <c r="B58" s="189"/>
      <c r="C58" s="189"/>
      <c r="D58" s="189"/>
      <c r="E58" s="189"/>
      <c r="F58" s="189"/>
      <c r="G58" s="189"/>
      <c r="H58" s="189"/>
      <c r="I58" s="189"/>
      <c r="J58" s="189"/>
      <c r="K58" s="39">
        <f>K25+K32+K47+K57</f>
        <v>91484707.64795999</v>
      </c>
      <c r="L58" s="190"/>
      <c r="M58" s="191"/>
      <c r="N58" s="191"/>
      <c r="O58" s="191"/>
      <c r="P58" s="153"/>
      <c r="Q58" s="153"/>
      <c r="R58" s="153"/>
      <c r="S58" s="162"/>
      <c r="T58" s="154"/>
      <c r="U58" s="155"/>
    </row>
    <row r="59" spans="1:21" ht="15.75" customHeight="1">
      <c r="A59" s="72"/>
      <c r="B59" s="68"/>
      <c r="C59" s="68"/>
      <c r="D59" s="68"/>
      <c r="E59" s="68"/>
      <c r="F59" s="68"/>
      <c r="G59" s="68"/>
      <c r="H59" s="68"/>
      <c r="I59" s="68"/>
      <c r="J59" s="68"/>
      <c r="K59" s="69"/>
      <c r="L59" s="62"/>
      <c r="M59" s="62"/>
      <c r="N59" s="62"/>
      <c r="O59" s="62"/>
      <c r="P59" s="62"/>
      <c r="Q59" s="62"/>
      <c r="R59" s="62"/>
      <c r="S59" s="164"/>
      <c r="T59" s="164"/>
      <c r="U59" s="164"/>
    </row>
    <row r="60" spans="1:21" ht="12.75">
      <c r="A60" s="73" t="s">
        <v>25</v>
      </c>
      <c r="B60" s="74"/>
      <c r="C60" s="74"/>
      <c r="D60" s="58"/>
      <c r="E60" s="58"/>
      <c r="F60" s="58"/>
      <c r="G60" s="58"/>
      <c r="H60" s="58"/>
      <c r="I60" s="58"/>
      <c r="J60" s="58"/>
      <c r="K60" s="75"/>
      <c r="L60" s="58"/>
      <c r="M60" s="58"/>
      <c r="N60" s="58"/>
      <c r="O60" s="57"/>
      <c r="P60" s="57"/>
      <c r="Q60" s="57"/>
      <c r="R60" s="57"/>
      <c r="S60" s="164"/>
      <c r="T60" s="164"/>
      <c r="U60" s="164"/>
    </row>
    <row r="61" spans="1:21" ht="9.75" customHeight="1">
      <c r="A61" s="17"/>
      <c r="B61" s="17"/>
      <c r="C61" s="17"/>
      <c r="D61" s="18"/>
      <c r="E61" s="19"/>
      <c r="F61" s="18"/>
      <c r="G61" s="18"/>
      <c r="H61" s="18"/>
      <c r="I61" s="18"/>
      <c r="J61" s="18"/>
      <c r="K61" s="20"/>
      <c r="L61" s="18"/>
      <c r="M61" s="18"/>
      <c r="N61" s="18"/>
      <c r="O61" s="57"/>
      <c r="P61" s="57"/>
      <c r="Q61" s="57"/>
      <c r="R61" s="57"/>
      <c r="S61" s="164"/>
      <c r="T61" s="164"/>
      <c r="U61" s="164"/>
    </row>
    <row r="62" spans="1:21" ht="12.75">
      <c r="A62" s="188" t="s">
        <v>30</v>
      </c>
      <c r="B62" s="188"/>
      <c r="C62" s="188"/>
      <c r="D62" s="188"/>
      <c r="E62" s="188"/>
      <c r="F62" s="188"/>
      <c r="G62" s="188"/>
      <c r="H62" s="188"/>
      <c r="I62" s="188"/>
      <c r="J62" s="188"/>
      <c r="K62" s="188"/>
      <c r="L62" s="188"/>
      <c r="M62" s="188"/>
      <c r="N62" s="19">
        <v>0</v>
      </c>
      <c r="O62" s="57" t="s">
        <v>26</v>
      </c>
      <c r="P62" s="57"/>
      <c r="Q62" s="57"/>
      <c r="R62" s="57"/>
      <c r="S62" s="164"/>
      <c r="T62" s="164"/>
      <c r="U62" s="164"/>
    </row>
    <row r="63" spans="1:21" ht="9.75" customHeight="1">
      <c r="A63" s="42"/>
      <c r="B63" s="43"/>
      <c r="C63" s="43"/>
      <c r="D63" s="43"/>
      <c r="E63" s="43"/>
      <c r="F63" s="43"/>
      <c r="G63" s="43"/>
      <c r="H63" s="43"/>
      <c r="I63" s="43"/>
      <c r="J63" s="43"/>
      <c r="K63" s="43"/>
      <c r="L63" s="43"/>
      <c r="M63" s="43"/>
      <c r="N63" s="19"/>
      <c r="O63" s="57"/>
      <c r="P63" s="57"/>
      <c r="Q63" s="57"/>
      <c r="R63" s="57"/>
      <c r="S63" s="164"/>
      <c r="T63" s="164"/>
      <c r="U63" s="164"/>
    </row>
    <row r="64" spans="1:21" ht="25.5" customHeight="1">
      <c r="A64" s="187" t="s">
        <v>31</v>
      </c>
      <c r="B64" s="188"/>
      <c r="C64" s="188"/>
      <c r="D64" s="188"/>
      <c r="E64" s="188"/>
      <c r="F64" s="188"/>
      <c r="G64" s="188"/>
      <c r="H64" s="188"/>
      <c r="I64" s="188"/>
      <c r="J64" s="188"/>
      <c r="K64" s="188"/>
      <c r="L64" s="188"/>
      <c r="M64" s="188"/>
      <c r="N64" s="19">
        <v>0</v>
      </c>
      <c r="O64" s="57" t="s">
        <v>26</v>
      </c>
      <c r="P64" s="57"/>
      <c r="Q64" s="57"/>
      <c r="R64" s="57"/>
      <c r="S64" s="164"/>
      <c r="T64" s="164"/>
      <c r="U64" s="164"/>
    </row>
    <row r="65" spans="1:21" ht="9.75" customHeight="1">
      <c r="A65" s="42"/>
      <c r="B65" s="43"/>
      <c r="C65" s="43"/>
      <c r="D65" s="43"/>
      <c r="E65" s="43"/>
      <c r="F65" s="43"/>
      <c r="G65" s="43"/>
      <c r="H65" s="43"/>
      <c r="I65" s="43"/>
      <c r="J65" s="43"/>
      <c r="K65" s="43"/>
      <c r="L65" s="43"/>
      <c r="M65" s="43"/>
      <c r="N65" s="21"/>
      <c r="O65" s="57"/>
      <c r="P65" s="57"/>
      <c r="Q65" s="57"/>
      <c r="R65" s="57"/>
      <c r="S65" s="164"/>
      <c r="T65" s="164"/>
      <c r="U65" s="164"/>
    </row>
    <row r="66" spans="1:21" ht="24" customHeight="1">
      <c r="A66" s="187" t="s">
        <v>32</v>
      </c>
      <c r="B66" s="188"/>
      <c r="C66" s="188"/>
      <c r="D66" s="188"/>
      <c r="E66" s="188"/>
      <c r="F66" s="188"/>
      <c r="G66" s="188"/>
      <c r="H66" s="188"/>
      <c r="I66" s="188"/>
      <c r="J66" s="188"/>
      <c r="K66" s="188"/>
      <c r="L66" s="188"/>
      <c r="M66" s="188"/>
      <c r="N66" s="19">
        <v>0</v>
      </c>
      <c r="O66" s="57" t="s">
        <v>26</v>
      </c>
      <c r="P66" s="57"/>
      <c r="Q66" s="57"/>
      <c r="R66" s="57"/>
      <c r="S66" s="164"/>
      <c r="T66" s="164"/>
      <c r="U66" s="164"/>
    </row>
    <row r="67" spans="1:21" ht="9.75" customHeight="1">
      <c r="A67" s="42"/>
      <c r="B67" s="43"/>
      <c r="C67" s="43"/>
      <c r="D67" s="43"/>
      <c r="E67" s="43"/>
      <c r="F67" s="43"/>
      <c r="G67" s="43"/>
      <c r="H67" s="43"/>
      <c r="I67" s="43"/>
      <c r="J67" s="43"/>
      <c r="K67" s="43"/>
      <c r="L67" s="43"/>
      <c r="M67" s="43"/>
      <c r="N67" s="19"/>
      <c r="O67" s="57"/>
      <c r="P67" s="57"/>
      <c r="Q67" s="57"/>
      <c r="R67" s="57"/>
      <c r="S67" s="164"/>
      <c r="T67" s="164"/>
      <c r="U67" s="164"/>
    </row>
    <row r="68" spans="1:21" ht="25.5" customHeight="1">
      <c r="A68" s="187" t="s">
        <v>33</v>
      </c>
      <c r="B68" s="188"/>
      <c r="C68" s="188"/>
      <c r="D68" s="188"/>
      <c r="E68" s="188"/>
      <c r="F68" s="188"/>
      <c r="G68" s="188"/>
      <c r="H68" s="188"/>
      <c r="I68" s="188"/>
      <c r="J68" s="188"/>
      <c r="K68" s="188"/>
      <c r="L68" s="188"/>
      <c r="M68" s="188"/>
      <c r="N68" s="19">
        <v>0</v>
      </c>
      <c r="O68" s="57" t="s">
        <v>26</v>
      </c>
      <c r="P68" s="57"/>
      <c r="Q68" s="57"/>
      <c r="R68" s="57"/>
      <c r="S68" s="164"/>
      <c r="T68" s="164"/>
      <c r="U68" s="164"/>
    </row>
    <row r="69" spans="1:21" ht="9.75" customHeight="1">
      <c r="A69" s="42"/>
      <c r="B69" s="43"/>
      <c r="C69" s="43"/>
      <c r="D69" s="43"/>
      <c r="E69" s="43"/>
      <c r="F69" s="43"/>
      <c r="G69" s="43"/>
      <c r="H69" s="43"/>
      <c r="I69" s="43"/>
      <c r="J69" s="43"/>
      <c r="K69" s="43"/>
      <c r="L69" s="43"/>
      <c r="M69" s="43"/>
      <c r="N69" s="19"/>
      <c r="O69" s="57"/>
      <c r="P69" s="57"/>
      <c r="Q69" s="57"/>
      <c r="R69" s="57"/>
      <c r="S69" s="164"/>
      <c r="T69" s="164"/>
      <c r="U69" s="164"/>
    </row>
    <row r="70" spans="1:21" ht="25.5" customHeight="1">
      <c r="A70" s="187" t="s">
        <v>34</v>
      </c>
      <c r="B70" s="188"/>
      <c r="C70" s="188"/>
      <c r="D70" s="188"/>
      <c r="E70" s="188"/>
      <c r="F70" s="188"/>
      <c r="G70" s="188"/>
      <c r="H70" s="188"/>
      <c r="I70" s="188"/>
      <c r="J70" s="188"/>
      <c r="K70" s="188"/>
      <c r="L70" s="188"/>
      <c r="M70" s="188"/>
      <c r="N70" s="19">
        <v>0</v>
      </c>
      <c r="O70" s="57" t="s">
        <v>26</v>
      </c>
      <c r="P70" s="57"/>
      <c r="Q70" s="57"/>
      <c r="R70" s="57"/>
      <c r="S70" s="164"/>
      <c r="T70" s="164"/>
      <c r="U70" s="164"/>
    </row>
    <row r="71" spans="1:21" ht="12.75" customHeight="1">
      <c r="A71" s="42"/>
      <c r="B71" s="43"/>
      <c r="C71" s="43"/>
      <c r="D71" s="43"/>
      <c r="E71" s="43"/>
      <c r="F71" s="43"/>
      <c r="G71" s="43"/>
      <c r="H71" s="43"/>
      <c r="I71" s="43"/>
      <c r="J71" s="43"/>
      <c r="K71" s="43"/>
      <c r="L71" s="43"/>
      <c r="M71" s="43"/>
      <c r="N71" s="19"/>
      <c r="O71" s="57"/>
      <c r="P71" s="57"/>
      <c r="Q71" s="57"/>
      <c r="R71" s="57"/>
      <c r="S71" s="164"/>
      <c r="T71" s="164"/>
      <c r="U71" s="164"/>
    </row>
    <row r="72" spans="1:21" ht="14.25" customHeight="1">
      <c r="A72" s="187" t="s">
        <v>35</v>
      </c>
      <c r="B72" s="188"/>
      <c r="C72" s="188"/>
      <c r="D72" s="188"/>
      <c r="E72" s="188"/>
      <c r="F72" s="188"/>
      <c r="G72" s="188"/>
      <c r="H72" s="188"/>
      <c r="I72" s="188"/>
      <c r="J72" s="188"/>
      <c r="K72" s="188"/>
      <c r="L72" s="188"/>
      <c r="M72" s="188"/>
      <c r="N72" s="19">
        <f>K58+28147083.86</f>
        <v>119631791.50795999</v>
      </c>
      <c r="O72" s="57" t="s">
        <v>26</v>
      </c>
      <c r="P72" s="57"/>
      <c r="Q72" s="57"/>
      <c r="R72" s="57"/>
      <c r="S72" s="164"/>
      <c r="T72" s="164"/>
      <c r="U72" s="164"/>
    </row>
    <row r="73" spans="1:21" ht="12.75" customHeight="1">
      <c r="A73" s="42"/>
      <c r="B73" s="43"/>
      <c r="C73" s="43"/>
      <c r="D73" s="43"/>
      <c r="E73" s="43"/>
      <c r="F73" s="43"/>
      <c r="G73" s="43"/>
      <c r="H73" s="43"/>
      <c r="I73" s="43"/>
      <c r="J73" s="43"/>
      <c r="K73" s="43"/>
      <c r="L73" s="43"/>
      <c r="M73" s="43"/>
      <c r="N73" s="19"/>
      <c r="O73" s="57"/>
      <c r="P73" s="57"/>
      <c r="Q73" s="57"/>
      <c r="R73" s="57"/>
      <c r="S73" s="164"/>
      <c r="T73" s="164"/>
      <c r="U73" s="164"/>
    </row>
    <row r="74" spans="1:21" ht="26.25" customHeight="1">
      <c r="A74" s="187" t="s">
        <v>36</v>
      </c>
      <c r="B74" s="188"/>
      <c r="C74" s="188"/>
      <c r="D74" s="188"/>
      <c r="E74" s="188"/>
      <c r="F74" s="188"/>
      <c r="G74" s="188"/>
      <c r="H74" s="188"/>
      <c r="I74" s="188"/>
      <c r="J74" s="188"/>
      <c r="K74" s="188"/>
      <c r="L74" s="188"/>
      <c r="M74" s="188"/>
      <c r="N74" s="19">
        <f>K35+K51+K42+K45+K53+K55</f>
        <v>11216445.84996</v>
      </c>
      <c r="O74" s="57" t="s">
        <v>26</v>
      </c>
      <c r="P74" s="57"/>
      <c r="Q74" s="57"/>
      <c r="R74" s="57"/>
      <c r="S74" s="164"/>
      <c r="T74" s="164"/>
      <c r="U74" s="164"/>
    </row>
    <row r="75" spans="1:21" ht="9.75" customHeight="1">
      <c r="A75" s="42"/>
      <c r="B75" s="43"/>
      <c r="C75" s="43"/>
      <c r="D75" s="43"/>
      <c r="E75" s="43"/>
      <c r="F75" s="43"/>
      <c r="G75" s="43"/>
      <c r="H75" s="43"/>
      <c r="I75" s="43"/>
      <c r="J75" s="43"/>
      <c r="K75" s="43"/>
      <c r="L75" s="43"/>
      <c r="M75" s="43"/>
      <c r="N75" s="19"/>
      <c r="O75" s="57"/>
      <c r="P75" s="57"/>
      <c r="Q75" s="57"/>
      <c r="R75" s="57"/>
      <c r="S75" s="164"/>
      <c r="T75" s="164"/>
      <c r="U75" s="164"/>
    </row>
    <row r="76" spans="1:21" ht="12.75">
      <c r="A76" s="187" t="s">
        <v>37</v>
      </c>
      <c r="B76" s="188"/>
      <c r="C76" s="188"/>
      <c r="D76" s="188"/>
      <c r="E76" s="188"/>
      <c r="F76" s="188"/>
      <c r="G76" s="188"/>
      <c r="H76" s="188"/>
      <c r="I76" s="188"/>
      <c r="J76" s="188"/>
      <c r="K76" s="188"/>
      <c r="L76" s="188"/>
      <c r="M76" s="188"/>
      <c r="N76" s="19">
        <f>SUM(K82:K88)</f>
        <v>55646307.018</v>
      </c>
      <c r="O76" s="57" t="s">
        <v>26</v>
      </c>
      <c r="P76" s="57"/>
      <c r="Q76" s="57"/>
      <c r="R76" s="57"/>
      <c r="S76" s="164"/>
      <c r="T76" s="164"/>
      <c r="U76" s="164"/>
    </row>
    <row r="77" spans="1:21" ht="12.75">
      <c r="A77" s="42"/>
      <c r="B77" s="43"/>
      <c r="C77" s="43"/>
      <c r="D77" s="43"/>
      <c r="E77" s="43"/>
      <c r="F77" s="43"/>
      <c r="G77" s="43"/>
      <c r="H77" s="43"/>
      <c r="I77" s="43"/>
      <c r="J77" s="43"/>
      <c r="K77" s="43"/>
      <c r="L77" s="43"/>
      <c r="M77" s="43"/>
      <c r="N77" s="19">
        <f>N76/(N72-N74)*100</f>
        <v>51.32696545887353</v>
      </c>
      <c r="O77" s="57" t="s">
        <v>27</v>
      </c>
      <c r="P77" s="57"/>
      <c r="Q77" s="57"/>
      <c r="R77" s="57"/>
      <c r="S77" s="164"/>
      <c r="T77" s="164"/>
      <c r="U77" s="164"/>
    </row>
    <row r="78" spans="1:21" ht="12.75" customHeight="1">
      <c r="A78" s="185" t="s">
        <v>0</v>
      </c>
      <c r="B78" s="185" t="s">
        <v>23</v>
      </c>
      <c r="C78" s="185" t="s">
        <v>24</v>
      </c>
      <c r="D78" s="186" t="s">
        <v>17</v>
      </c>
      <c r="E78" s="186"/>
      <c r="F78" s="186"/>
      <c r="G78" s="186"/>
      <c r="H78" s="186"/>
      <c r="I78" s="186"/>
      <c r="J78" s="186"/>
      <c r="K78" s="186"/>
      <c r="L78" s="186"/>
      <c r="M78" s="186"/>
      <c r="N78" s="186" t="s">
        <v>8</v>
      </c>
      <c r="O78" s="186" t="s">
        <v>18</v>
      </c>
      <c r="P78" s="177" t="s">
        <v>49</v>
      </c>
      <c r="Q78" s="177" t="s">
        <v>42</v>
      </c>
      <c r="R78" s="177" t="s">
        <v>48</v>
      </c>
      <c r="S78" s="176" t="s">
        <v>39</v>
      </c>
      <c r="T78" s="176" t="s">
        <v>41</v>
      </c>
      <c r="U78" s="176" t="s">
        <v>40</v>
      </c>
    </row>
    <row r="79" spans="1:21" ht="93.75" customHeight="1">
      <c r="A79" s="185"/>
      <c r="B79" s="185"/>
      <c r="C79" s="185"/>
      <c r="D79" s="186" t="s">
        <v>1</v>
      </c>
      <c r="E79" s="186" t="s">
        <v>19</v>
      </c>
      <c r="F79" s="186" t="s">
        <v>4</v>
      </c>
      <c r="G79" s="186"/>
      <c r="H79" s="186" t="s">
        <v>5</v>
      </c>
      <c r="I79" s="186" t="s">
        <v>20</v>
      </c>
      <c r="J79" s="186"/>
      <c r="K79" s="186" t="s">
        <v>29</v>
      </c>
      <c r="L79" s="186" t="s">
        <v>7</v>
      </c>
      <c r="M79" s="186"/>
      <c r="N79" s="186"/>
      <c r="O79" s="186"/>
      <c r="P79" s="178"/>
      <c r="Q79" s="178"/>
      <c r="R79" s="178"/>
      <c r="S79" s="176"/>
      <c r="T79" s="176"/>
      <c r="U79" s="176"/>
    </row>
    <row r="80" spans="1:21" ht="72">
      <c r="A80" s="185"/>
      <c r="B80" s="185"/>
      <c r="C80" s="185"/>
      <c r="D80" s="186"/>
      <c r="E80" s="186"/>
      <c r="F80" s="54" t="s">
        <v>2</v>
      </c>
      <c r="G80" s="54" t="s">
        <v>3</v>
      </c>
      <c r="H80" s="186"/>
      <c r="I80" s="54" t="s">
        <v>6</v>
      </c>
      <c r="J80" s="54" t="s">
        <v>3</v>
      </c>
      <c r="K80" s="186"/>
      <c r="L80" s="54" t="s">
        <v>21</v>
      </c>
      <c r="M80" s="54" t="s">
        <v>22</v>
      </c>
      <c r="N80" s="186"/>
      <c r="O80" s="54" t="s">
        <v>9</v>
      </c>
      <c r="P80" s="152" t="s">
        <v>9</v>
      </c>
      <c r="Q80" s="152" t="s">
        <v>9</v>
      </c>
      <c r="R80" s="152" t="s">
        <v>9</v>
      </c>
      <c r="S80" s="176"/>
      <c r="T80" s="176"/>
      <c r="U80" s="176"/>
    </row>
    <row r="81" spans="1:21" ht="12.75">
      <c r="A81" s="53">
        <v>1</v>
      </c>
      <c r="B81" s="53">
        <v>2</v>
      </c>
      <c r="C81" s="53">
        <v>3</v>
      </c>
      <c r="D81" s="54">
        <v>4</v>
      </c>
      <c r="E81" s="54">
        <v>5</v>
      </c>
      <c r="F81" s="54">
        <v>6</v>
      </c>
      <c r="G81" s="54">
        <v>7</v>
      </c>
      <c r="H81" s="54">
        <v>8</v>
      </c>
      <c r="I81" s="54">
        <v>9</v>
      </c>
      <c r="J81" s="54">
        <v>10</v>
      </c>
      <c r="K81" s="54">
        <v>11</v>
      </c>
      <c r="L81" s="54">
        <v>12</v>
      </c>
      <c r="M81" s="54">
        <v>13</v>
      </c>
      <c r="N81" s="54">
        <v>14</v>
      </c>
      <c r="O81" s="54">
        <v>15</v>
      </c>
      <c r="P81" s="152"/>
      <c r="Q81" s="152"/>
      <c r="R81" s="152"/>
      <c r="S81" s="169"/>
      <c r="T81" s="169"/>
      <c r="U81" s="169"/>
    </row>
    <row r="82" spans="1:21" ht="84">
      <c r="A82" s="121">
        <v>1</v>
      </c>
      <c r="B82" s="84" t="s">
        <v>50</v>
      </c>
      <c r="C82" s="85" t="s">
        <v>50</v>
      </c>
      <c r="D82" s="86" t="s">
        <v>51</v>
      </c>
      <c r="E82" s="86" t="s">
        <v>52</v>
      </c>
      <c r="F82" s="87">
        <v>796</v>
      </c>
      <c r="G82" s="125" t="s">
        <v>53</v>
      </c>
      <c r="H82" s="88">
        <v>232260</v>
      </c>
      <c r="I82" s="89">
        <v>88401000000</v>
      </c>
      <c r="J82" s="90" t="s">
        <v>54</v>
      </c>
      <c r="K82" s="123">
        <f>K21</f>
        <v>6549732</v>
      </c>
      <c r="L82" s="89" t="s">
        <v>55</v>
      </c>
      <c r="M82" s="92" t="s">
        <v>56</v>
      </c>
      <c r="N82" s="89" t="s">
        <v>57</v>
      </c>
      <c r="O82" s="89" t="s">
        <v>58</v>
      </c>
      <c r="P82" s="89" t="s">
        <v>58</v>
      </c>
      <c r="Q82" s="91" t="s">
        <v>59</v>
      </c>
      <c r="R82" s="89" t="s">
        <v>58</v>
      </c>
      <c r="S82" s="170" t="s">
        <v>174</v>
      </c>
      <c r="T82" s="171" t="s">
        <v>175</v>
      </c>
      <c r="U82" s="172">
        <v>20475110.04</v>
      </c>
    </row>
    <row r="83" spans="1:21" s="4" customFormat="1" ht="60.75" customHeight="1">
      <c r="A83" s="124">
        <v>4</v>
      </c>
      <c r="B83" s="89" t="s">
        <v>50</v>
      </c>
      <c r="C83" s="89" t="s">
        <v>78</v>
      </c>
      <c r="D83" s="90" t="s">
        <v>79</v>
      </c>
      <c r="E83" s="90" t="s">
        <v>80</v>
      </c>
      <c r="F83" s="96">
        <v>876</v>
      </c>
      <c r="G83" s="89" t="s">
        <v>64</v>
      </c>
      <c r="H83" s="89">
        <v>1</v>
      </c>
      <c r="I83" s="89">
        <v>88401000000</v>
      </c>
      <c r="J83" s="90" t="s">
        <v>54</v>
      </c>
      <c r="K83" s="91">
        <v>5157000</v>
      </c>
      <c r="L83" s="89" t="s">
        <v>65</v>
      </c>
      <c r="M83" s="89" t="s">
        <v>81</v>
      </c>
      <c r="N83" s="89" t="s">
        <v>57</v>
      </c>
      <c r="O83" s="97" t="s">
        <v>58</v>
      </c>
      <c r="P83" s="89" t="s">
        <v>58</v>
      </c>
      <c r="Q83" s="91" t="s">
        <v>59</v>
      </c>
      <c r="R83" s="89" t="s">
        <v>58</v>
      </c>
      <c r="S83" s="170" t="s">
        <v>178</v>
      </c>
      <c r="T83" s="171" t="s">
        <v>179</v>
      </c>
      <c r="U83" s="173">
        <v>43333000</v>
      </c>
    </row>
    <row r="84" spans="1:21" s="4" customFormat="1" ht="57.75" customHeight="1">
      <c r="A84" s="124">
        <v>7</v>
      </c>
      <c r="B84" s="89" t="s">
        <v>50</v>
      </c>
      <c r="C84" s="89" t="s">
        <v>78</v>
      </c>
      <c r="D84" s="90" t="s">
        <v>86</v>
      </c>
      <c r="E84" s="90" t="s">
        <v>80</v>
      </c>
      <c r="F84" s="96">
        <v>876</v>
      </c>
      <c r="G84" s="89" t="s">
        <v>64</v>
      </c>
      <c r="H84" s="89">
        <v>1</v>
      </c>
      <c r="I84" s="89">
        <v>88401000000</v>
      </c>
      <c r="J84" s="90" t="s">
        <v>54</v>
      </c>
      <c r="K84" s="91">
        <v>10670942.5</v>
      </c>
      <c r="L84" s="89" t="s">
        <v>87</v>
      </c>
      <c r="M84" s="89" t="s">
        <v>123</v>
      </c>
      <c r="N84" s="89" t="s">
        <v>57</v>
      </c>
      <c r="O84" s="97" t="s">
        <v>58</v>
      </c>
      <c r="P84" s="89" t="s">
        <v>58</v>
      </c>
      <c r="Q84" s="91" t="s">
        <v>59</v>
      </c>
      <c r="R84" s="91" t="s">
        <v>58</v>
      </c>
      <c r="S84" s="170" t="s">
        <v>178</v>
      </c>
      <c r="T84" s="171" t="s">
        <v>179</v>
      </c>
      <c r="U84" s="173">
        <v>43333000</v>
      </c>
    </row>
    <row r="85" spans="1:21" s="4" customFormat="1" ht="57.75" customHeight="1">
      <c r="A85" s="146">
        <v>13</v>
      </c>
      <c r="B85" s="104" t="s">
        <v>136</v>
      </c>
      <c r="C85" s="104" t="s">
        <v>136</v>
      </c>
      <c r="D85" s="90" t="s">
        <v>137</v>
      </c>
      <c r="E85" s="90" t="s">
        <v>138</v>
      </c>
      <c r="F85" s="96">
        <v>876</v>
      </c>
      <c r="G85" s="89" t="s">
        <v>64</v>
      </c>
      <c r="H85" s="89">
        <v>1</v>
      </c>
      <c r="I85" s="89">
        <v>88401000000</v>
      </c>
      <c r="J85" s="90" t="s">
        <v>54</v>
      </c>
      <c r="K85" s="91">
        <f>K39</f>
        <v>1901786.33</v>
      </c>
      <c r="L85" s="92" t="s">
        <v>120</v>
      </c>
      <c r="M85" s="92" t="s">
        <v>66</v>
      </c>
      <c r="N85" s="89" t="s">
        <v>73</v>
      </c>
      <c r="O85" s="89" t="s">
        <v>58</v>
      </c>
      <c r="P85" s="89" t="s">
        <v>58</v>
      </c>
      <c r="Q85" s="91" t="s">
        <v>59</v>
      </c>
      <c r="R85" s="91" t="s">
        <v>59</v>
      </c>
      <c r="S85" s="170" t="s">
        <v>174</v>
      </c>
      <c r="T85" s="171" t="s">
        <v>188</v>
      </c>
      <c r="U85" s="173">
        <v>5714782</v>
      </c>
    </row>
    <row r="86" spans="1:21" s="4" customFormat="1" ht="57.75" customHeight="1">
      <c r="A86" s="146">
        <v>14</v>
      </c>
      <c r="B86" s="89" t="s">
        <v>50</v>
      </c>
      <c r="C86" s="89" t="s">
        <v>78</v>
      </c>
      <c r="D86" s="90" t="s">
        <v>125</v>
      </c>
      <c r="E86" s="90" t="s">
        <v>80</v>
      </c>
      <c r="F86" s="87">
        <v>796</v>
      </c>
      <c r="G86" s="89" t="s">
        <v>64</v>
      </c>
      <c r="H86" s="89">
        <v>1</v>
      </c>
      <c r="I86" s="89">
        <v>88401000000</v>
      </c>
      <c r="J86" s="90" t="s">
        <v>54</v>
      </c>
      <c r="K86" s="91">
        <f>K40</f>
        <v>28949197.22</v>
      </c>
      <c r="L86" s="89" t="s">
        <v>120</v>
      </c>
      <c r="M86" s="89" t="s">
        <v>66</v>
      </c>
      <c r="N86" s="89" t="s">
        <v>57</v>
      </c>
      <c r="O86" s="89" t="s">
        <v>58</v>
      </c>
      <c r="P86" s="89" t="s">
        <v>58</v>
      </c>
      <c r="Q86" s="91" t="s">
        <v>59</v>
      </c>
      <c r="R86" s="91" t="s">
        <v>59</v>
      </c>
      <c r="S86" s="170" t="s">
        <v>178</v>
      </c>
      <c r="T86" s="171" t="s">
        <v>179</v>
      </c>
      <c r="U86" s="173">
        <v>43333000</v>
      </c>
    </row>
    <row r="87" spans="1:21" s="4" customFormat="1" ht="48">
      <c r="A87" s="124">
        <v>21</v>
      </c>
      <c r="B87" s="89" t="s">
        <v>113</v>
      </c>
      <c r="C87" s="89" t="s">
        <v>114</v>
      </c>
      <c r="D87" s="90" t="s">
        <v>152</v>
      </c>
      <c r="E87" s="102" t="s">
        <v>115</v>
      </c>
      <c r="F87" s="87">
        <v>796</v>
      </c>
      <c r="G87" s="125" t="s">
        <v>64</v>
      </c>
      <c r="H87" s="103">
        <v>1</v>
      </c>
      <c r="I87" s="89">
        <v>88401000000</v>
      </c>
      <c r="J87" s="102" t="s">
        <v>54</v>
      </c>
      <c r="K87" s="91">
        <f>K49</f>
        <v>1955149.56</v>
      </c>
      <c r="L87" s="89" t="s">
        <v>90</v>
      </c>
      <c r="M87" s="89" t="s">
        <v>112</v>
      </c>
      <c r="N87" s="89" t="s">
        <v>94</v>
      </c>
      <c r="O87" s="89" t="s">
        <v>58</v>
      </c>
      <c r="P87" s="89" t="s">
        <v>58</v>
      </c>
      <c r="Q87" s="91" t="s">
        <v>59</v>
      </c>
      <c r="R87" s="91" t="s">
        <v>59</v>
      </c>
      <c r="S87" s="170" t="s">
        <v>174</v>
      </c>
      <c r="T87" s="171" t="s">
        <v>189</v>
      </c>
      <c r="U87" s="173">
        <v>1955149.56</v>
      </c>
    </row>
    <row r="88" spans="1:21" s="4" customFormat="1" ht="108">
      <c r="A88" s="124">
        <v>22</v>
      </c>
      <c r="B88" s="89" t="s">
        <v>113</v>
      </c>
      <c r="C88" s="89" t="s">
        <v>114</v>
      </c>
      <c r="D88" s="90" t="s">
        <v>116</v>
      </c>
      <c r="E88" s="90" t="s">
        <v>117</v>
      </c>
      <c r="F88" s="87">
        <v>796</v>
      </c>
      <c r="G88" s="125" t="s">
        <v>64</v>
      </c>
      <c r="H88" s="93">
        <v>1</v>
      </c>
      <c r="I88" s="89">
        <v>88401000000</v>
      </c>
      <c r="J88" s="90" t="s">
        <v>54</v>
      </c>
      <c r="K88" s="91">
        <f>K50</f>
        <v>462499.408</v>
      </c>
      <c r="L88" s="89" t="s">
        <v>90</v>
      </c>
      <c r="M88" s="89" t="s">
        <v>112</v>
      </c>
      <c r="N88" s="89" t="s">
        <v>94</v>
      </c>
      <c r="O88" s="89" t="s">
        <v>58</v>
      </c>
      <c r="P88" s="89" t="s">
        <v>58</v>
      </c>
      <c r="Q88" s="91" t="s">
        <v>59</v>
      </c>
      <c r="R88" s="91" t="s">
        <v>59</v>
      </c>
      <c r="S88" s="170" t="s">
        <v>174</v>
      </c>
      <c r="T88" s="171" t="s">
        <v>190</v>
      </c>
      <c r="U88" s="173">
        <v>811557.47</v>
      </c>
    </row>
    <row r="89" s="4" customFormat="1" ht="12.75"/>
    <row r="90" s="4" customFormat="1" ht="12.75"/>
    <row r="91" spans="3:11" ht="18.75" customHeight="1">
      <c r="C91" s="8"/>
      <c r="D91" s="24"/>
      <c r="K91" s="118"/>
    </row>
    <row r="92" spans="3:5" ht="15.75">
      <c r="C92" s="24" t="s">
        <v>169</v>
      </c>
      <c r="D92" s="24"/>
      <c r="E92" s="24"/>
    </row>
    <row r="93" spans="3:5" ht="15.75">
      <c r="C93" s="24" t="s">
        <v>172</v>
      </c>
      <c r="D93" s="24"/>
      <c r="E93" s="24"/>
    </row>
    <row r="94" spans="1:96" s="8" customFormat="1" ht="15.75" customHeight="1">
      <c r="A94" s="16"/>
      <c r="B94" s="24"/>
      <c r="C94" s="24" t="s">
        <v>170</v>
      </c>
      <c r="D94" s="24"/>
      <c r="E94" s="24"/>
      <c r="F94" s="24"/>
      <c r="G94" s="24" t="s">
        <v>171</v>
      </c>
      <c r="I94" s="24"/>
      <c r="J94" s="24"/>
      <c r="K94" s="2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row>
    <row r="95" spans="1:96" s="8" customFormat="1" ht="15.75">
      <c r="A95" s="16"/>
      <c r="B95" s="24"/>
      <c r="D95" s="24"/>
      <c r="F95" s="26"/>
      <c r="G95" s="26"/>
      <c r="H95" s="26"/>
      <c r="I95" s="26"/>
      <c r="J95" s="26"/>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row>
    <row r="96" spans="1:96" s="8" customFormat="1" ht="15.75">
      <c r="A96" s="16"/>
      <c r="B96" s="24"/>
      <c r="C96" s="1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row>
    <row r="97" spans="1:96" s="8" customFormat="1" ht="15.75">
      <c r="A97" s="16"/>
      <c r="B97" s="24"/>
      <c r="C97" s="16"/>
      <c r="E97" s="149"/>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row>
    <row r="98" spans="1:96" s="8" customFormat="1" ht="15.75">
      <c r="A98" s="16"/>
      <c r="B98" s="24"/>
      <c r="C98" s="16"/>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row>
    <row r="99" spans="1:96" s="8" customFormat="1" ht="15.75">
      <c r="A99" s="16"/>
      <c r="B99" s="24"/>
      <c r="C99" s="16"/>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row>
    <row r="101" spans="2:10" ht="15.75">
      <c r="B101" s="24"/>
      <c r="C101" s="25"/>
      <c r="D101" s="26"/>
      <c r="E101" s="26"/>
      <c r="F101" s="26"/>
      <c r="G101" s="26"/>
      <c r="H101" s="26"/>
      <c r="I101" s="26"/>
      <c r="J101" s="26"/>
    </row>
    <row r="102" spans="2:10" ht="15.75">
      <c r="B102" s="24"/>
      <c r="C102" s="25"/>
      <c r="D102" s="26"/>
      <c r="E102" s="26"/>
      <c r="F102" s="26"/>
      <c r="G102" s="26"/>
      <c r="H102" s="26"/>
      <c r="I102" s="24"/>
      <c r="J102" s="24"/>
    </row>
  </sheetData>
  <sheetProtection/>
  <autoFilter ref="A19:U19"/>
  <mergeCells count="124">
    <mergeCell ref="S36:S37"/>
    <mergeCell ref="S53:S54"/>
    <mergeCell ref="P53:P54"/>
    <mergeCell ref="Q53:Q54"/>
    <mergeCell ref="R53:R54"/>
    <mergeCell ref="P36:P37"/>
    <mergeCell ref="Q36:Q37"/>
    <mergeCell ref="R36:R37"/>
    <mergeCell ref="N55:N56"/>
    <mergeCell ref="O55:O56"/>
    <mergeCell ref="P55:P56"/>
    <mergeCell ref="Q55:Q56"/>
    <mergeCell ref="R55:R56"/>
    <mergeCell ref="S55:S56"/>
    <mergeCell ref="O53:O54"/>
    <mergeCell ref="G53:G54"/>
    <mergeCell ref="H53:H54"/>
    <mergeCell ref="I53:I54"/>
    <mergeCell ref="J53:J54"/>
    <mergeCell ref="A55:A56"/>
    <mergeCell ref="B55:B56"/>
    <mergeCell ref="C55:C56"/>
    <mergeCell ref="D55:D56"/>
    <mergeCell ref="E55:E56"/>
    <mergeCell ref="G55:G56"/>
    <mergeCell ref="H55:H56"/>
    <mergeCell ref="I55:I56"/>
    <mergeCell ref="M53:M54"/>
    <mergeCell ref="N53:N54"/>
    <mergeCell ref="F55:F56"/>
    <mergeCell ref="J55:J56"/>
    <mergeCell ref="K55:K56"/>
    <mergeCell ref="L55:L56"/>
    <mergeCell ref="M55:M56"/>
    <mergeCell ref="K53:K54"/>
    <mergeCell ref="L53:L54"/>
    <mergeCell ref="A53:A54"/>
    <mergeCell ref="B53:B54"/>
    <mergeCell ref="C53:C54"/>
    <mergeCell ref="D53:D54"/>
    <mergeCell ref="E53:E54"/>
    <mergeCell ref="F53:F54"/>
    <mergeCell ref="J36:J37"/>
    <mergeCell ref="K36:K37"/>
    <mergeCell ref="L36:L37"/>
    <mergeCell ref="M36:M37"/>
    <mergeCell ref="N36:N37"/>
    <mergeCell ref="O36:O37"/>
    <mergeCell ref="L79:M79"/>
    <mergeCell ref="A36:A37"/>
    <mergeCell ref="B36:B37"/>
    <mergeCell ref="C36:C37"/>
    <mergeCell ref="D36:D37"/>
    <mergeCell ref="E36:E37"/>
    <mergeCell ref="F36:F37"/>
    <mergeCell ref="G36:G37"/>
    <mergeCell ref="H36:H37"/>
    <mergeCell ref="I36:I37"/>
    <mergeCell ref="A66:M66"/>
    <mergeCell ref="A68:M68"/>
    <mergeCell ref="F79:G79"/>
    <mergeCell ref="H79:H80"/>
    <mergeCell ref="I79:J79"/>
    <mergeCell ref="A78:A80"/>
    <mergeCell ref="B78:B80"/>
    <mergeCell ref="C78:C80"/>
    <mergeCell ref="D78:M78"/>
    <mergeCell ref="K79:K80"/>
    <mergeCell ref="A58:J58"/>
    <mergeCell ref="L58:O58"/>
    <mergeCell ref="S16:S18"/>
    <mergeCell ref="T16:T18"/>
    <mergeCell ref="N78:N80"/>
    <mergeCell ref="O78:O79"/>
    <mergeCell ref="D79:D80"/>
    <mergeCell ref="E79:E80"/>
    <mergeCell ref="A62:M62"/>
    <mergeCell ref="A64:M64"/>
    <mergeCell ref="E17:E18"/>
    <mergeCell ref="F17:G17"/>
    <mergeCell ref="A70:M70"/>
    <mergeCell ref="A72:M72"/>
    <mergeCell ref="A74:M74"/>
    <mergeCell ref="A76:M76"/>
    <mergeCell ref="H17:H18"/>
    <mergeCell ref="I17:J17"/>
    <mergeCell ref="K17:K18"/>
    <mergeCell ref="L17:M17"/>
    <mergeCell ref="F12:O12"/>
    <mergeCell ref="F13:O13"/>
    <mergeCell ref="D13:E13"/>
    <mergeCell ref="A16:A18"/>
    <mergeCell ref="B16:B18"/>
    <mergeCell ref="C16:C18"/>
    <mergeCell ref="D16:M16"/>
    <mergeCell ref="N16:N18"/>
    <mergeCell ref="O16:O17"/>
    <mergeCell ref="D17:D18"/>
    <mergeCell ref="F8:O8"/>
    <mergeCell ref="D8:E8"/>
    <mergeCell ref="A8:C8"/>
    <mergeCell ref="F9:O9"/>
    <mergeCell ref="F10:O10"/>
    <mergeCell ref="F11:O11"/>
    <mergeCell ref="D9:E9"/>
    <mergeCell ref="U78:U80"/>
    <mergeCell ref="P16:P17"/>
    <mergeCell ref="P78:P79"/>
    <mergeCell ref="Q78:Q79"/>
    <mergeCell ref="R78:R79"/>
    <mergeCell ref="S78:S80"/>
    <mergeCell ref="T78:T80"/>
    <mergeCell ref="Q16:Q17"/>
    <mergeCell ref="R16:R17"/>
    <mergeCell ref="U16:U18"/>
    <mergeCell ref="A13:C13"/>
    <mergeCell ref="D14:E14"/>
    <mergeCell ref="A9:C9"/>
    <mergeCell ref="D10:E10"/>
    <mergeCell ref="A10:C10"/>
    <mergeCell ref="D11:E11"/>
    <mergeCell ref="D12:E12"/>
    <mergeCell ref="A12:C12"/>
    <mergeCell ref="A11:C11"/>
  </mergeCells>
  <dataValidations count="1">
    <dataValidation type="list" allowBlank="1" showInputMessage="1" showErrorMessage="1" sqref="S81 S20 S57:S77 S33:S34 S48">
      <formula1>'План закупки'!#REF!</formula1>
    </dataValidation>
  </dataValidations>
  <printOptions horizontalCentered="1" verticalCentered="1"/>
  <pageMargins left="0.1968503937007874" right="0.1968503937007874" top="0.1968503937007874" bottom="0.1968503937007874" header="0.1968503937007874" footer="0.1968503937007874"/>
  <pageSetup fitToHeight="0" fitToWidth="1" horizontalDpi="600" verticalDpi="600" orientation="landscape" paperSize="8" scale="73" r:id="rId3"/>
  <rowBreaks count="3" manualBreakCount="3">
    <brk id="32" max="20" man="1"/>
    <brk id="47" max="20" man="1"/>
    <brk id="77"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Кондакова М.Н.</cp:lastModifiedBy>
  <cp:lastPrinted>2021-08-20T13:17:31Z</cp:lastPrinted>
  <dcterms:created xsi:type="dcterms:W3CDTF">2011-01-28T08:18:11Z</dcterms:created>
  <dcterms:modified xsi:type="dcterms:W3CDTF">2021-09-06T13:43:28Z</dcterms:modified>
  <cp:category/>
  <cp:version/>
  <cp:contentType/>
  <cp:contentStatus/>
</cp:coreProperties>
</file>